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６　各種大会費\国体\【３】国民体育大会（本大会）\R６（第78回　佐賀国スポ）\①☆参加申込関係書類\"/>
    </mc:Choice>
  </mc:AlternateContent>
  <xr:revisionPtr revIDLastSave="0" documentId="13_ncr:1_{329CA730-713C-4D67-BA7D-F55CEB9990FC}" xr6:coauthVersionLast="47" xr6:coauthVersionMax="47" xr10:uidLastSave="{00000000-0000-0000-0000-000000000000}"/>
  <bookViews>
    <workbookView xWindow="-108" yWindow="-108" windowWidth="23256" windowHeight="12576" tabRatio="705" activeTab="2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E143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<sst xmlns="http://schemas.openxmlformats.org/spreadsheetml/2006/main" count="1068" uniqueCount="202">
  <si>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</si>
  <si>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</si>
  <si>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</si>
  <si>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</si>
  <si>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</si>
  <si>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</si>
  <si>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</si>
  <si>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</si>
  <si>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</si>
  <si>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</si>
  <si>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</si>
  <si>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</si>
  <si>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</si>
  <si>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</si>
  <si>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</si>
  <si>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</si>
  <si>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</si>
  <si>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</si>
  <si>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</si>
  <si>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</si>
  <si>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</si>
  <si>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</si>
  <si>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</si>
  <si>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</si>
  <si>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</si>
  <si>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</si>
  <si>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</si>
  <si>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</si>
  <si>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</si>
  <si>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</si>
  <si>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</si>
  <si>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</si>
  <si>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</si>
  <si>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</si>
  <si>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</si>
  <si>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</si>
  <si>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</si>
  <si>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</si>
  <si>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</si>
  <si>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</si>
  <si>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</si>
  <si>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</si>
  <si>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</si>
  <si>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</si>
  <si>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</si>
  <si>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</si>
  <si>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</si>
  <si>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</si>
  <si>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</si>
  <si>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</si>
  <si>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</si>
  <si>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</si>
  <si>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</si>
  <si>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</si>
  <si>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</si>
  <si>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</si>
  <si>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</si>
  <si>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</si>
  <si>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</si>
  <si>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</si>
  <si>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</si>
  <si>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</si>
  <si>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</si>
  <si>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</si>
  <si>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</si>
  <si>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</si>
  <si>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</si>
  <si>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</si>
  <si>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</si>
  <si>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</si>
  <si>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</si>
  <si>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</si>
  <si>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</si>
  <si>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</si>
  <si>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</si>
  <si>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</si>
  <si>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</si>
  <si>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</si>
  <si>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</si>
  <si>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</si>
  <si>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</si>
  <si>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</si>
  <si>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</si>
  <si>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</si>
  <si>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</si>
  <si>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</si>
  <si>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</si>
  <si>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</si>
  <si>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</si>
  <si>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</si>
  <si>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</si>
  <si>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</si>
  <si>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</si>
  <si>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</si>
  <si>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</si>
  <si>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</si>
  <si>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</si>
  <si>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</si>
  <si>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</si>
  <si>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</si>
  <si>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</si>
  <si>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</si>
  <si>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</si>
  <si>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</si>
  <si>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</si>
  <si>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</si>
  <si>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</si>
  <si>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</si>
  <si>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</si>
  <si>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</si>
  <si>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</si>
  <si>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</si>
  <si>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</si>
  <si>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</si>
  <si>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</si>
  <si>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</si>
  <si>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</si>
  <si>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</si>
  <si>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</si>
  <si>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</si>
  <si>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</si>
  <si>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</si>
  <si>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</si>
  <si>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</si>
  <si>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</si>
  <si>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</si>
  <si>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</si>
  <si>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</si>
  <si>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</si>
  <si>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</si>
  <si>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</si>
  <si>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</si>
  <si>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</si>
  <si>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</si>
  <si>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</si>
  <si>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</si>
  <si>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</si>
  <si>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</si>
  <si>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</si>
  <si>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</si>
  <si>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</si>
  <si>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</si>
  <si>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</si>
  <si>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</si>
  <si>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</si>
  <si>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</si>
  <si>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</si>
  <si>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</si>
  <si>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</si>
  <si>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</si>
  <si>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</si>
  <si>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</si>
  <si>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</si>
  <si>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</si>
  <si>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</si>
  <si>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</si>
  <si>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</si>
  <si>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</si>
  <si>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</si>
  <si>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</si>
  <si>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令和５年　　月　　日（　　）　～　　　月　　日（　　）</t>
    <rPh sb="0" eb="2">
      <t>レイワ</t>
    </rPh>
    <phoneticPr fontId="1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</si>
  <si>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</si>
  <si>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</si>
  <si>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</si>
  <si>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</si>
  <si>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</si>
  <si>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</si>
  <si>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</si>
  <si>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</si>
  <si>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</si>
  <si>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</si>
  <si>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</si>
  <si>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</si>
  <si>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</si>
  <si>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</si>
  <si>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</si>
  <si>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</si>
  <si>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</si>
  <si>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</si>
  <si>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を帰着日とする。なお、公式練習がある場合は、その前日から派遣するが、日程や会場等がわかる資料を添付すること。</t>
    </r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</si>
  <si>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</si>
  <si>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</si>
  <si>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</si>
  <si>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</si>
  <si>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</si>
  <si>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</si>
  <si>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</si>
  <si>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</si>
  <si>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</si>
  <si>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</si>
  <si>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</si>
  <si>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</si>
  <si>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※できるだけ種別ごとに作成してください。</t>
    <rPh sb="6" eb="8">
      <t>シュベツ</t>
    </rPh>
    <rPh sb="11" eb="13">
      <t>サクセイ</t>
    </rPh>
    <phoneticPr fontId="1"/>
  </si>
  <si>
    <t>※県スポーツ協会事務所でプリントアウトします。</t>
    <rPh sb="1" eb="2">
      <t>ケン</t>
    </rPh>
    <rPh sb="6" eb="8">
      <t>キョウカイ</t>
    </rPh>
    <rPh sb="8" eb="11">
      <t>ジムショ</t>
    </rPh>
    <phoneticPr fontId="1"/>
  </si>
  <si>
    <t>代表者会議日</t>
    <rPh sb="0" eb="3">
      <t>ダイヒョウシャ</t>
    </rPh>
    <rPh sb="3" eb="5">
      <t>カイギ</t>
    </rPh>
    <rPh sb="5" eb="6">
      <t>ヒ</t>
    </rPh>
    <phoneticPr fontId="1"/>
  </si>
  <si>
    <t>公式練習日</t>
    <rPh sb="0" eb="2">
      <t>コウシキ</t>
    </rPh>
    <rPh sb="2" eb="4">
      <t>レンシュウ</t>
    </rPh>
    <rPh sb="4" eb="5">
      <t>ヒ</t>
    </rPh>
    <phoneticPr fontId="1"/>
  </si>
  <si>
    <t>国スポ出場選手を入力シートに記入</t>
    <rPh sb="0" eb="1">
      <t>クニ</t>
    </rPh>
    <rPh sb="3" eb="5">
      <t>シュツジョウ</t>
    </rPh>
    <rPh sb="5" eb="7">
      <t>センシュ</t>
    </rPh>
    <rPh sb="8" eb="10">
      <t>ニュウリョク</t>
    </rPh>
    <rPh sb="14" eb="16">
      <t>キニュウ</t>
    </rPh>
    <phoneticPr fontId="1"/>
  </si>
  <si>
    <t>国民スポーツ大会</t>
    <rPh sb="0" eb="2">
      <t>コクミン</t>
    </rPh>
    <rPh sb="6" eb="8">
      <t>タイカイ</t>
    </rPh>
    <phoneticPr fontId="1"/>
  </si>
  <si>
    <t>第78回国民スポーツ大会　選手・監督派遣計画書</t>
    <rPh sb="0" eb="1">
      <t>ダイ</t>
    </rPh>
    <rPh sb="3" eb="4">
      <t>カイ</t>
    </rPh>
    <rPh sb="4" eb="6">
      <t>コクミン</t>
    </rPh>
    <rPh sb="10" eb="12">
      <t>タイカイ</t>
    </rPh>
    <rPh sb="13" eb="15">
      <t>センシュ</t>
    </rPh>
    <rPh sb="16" eb="18">
      <t>カントク</t>
    </rPh>
    <rPh sb="18" eb="20">
      <t>ハケン</t>
    </rPh>
    <rPh sb="20" eb="23">
      <t>ケイカクショ</t>
    </rPh>
    <phoneticPr fontId="8"/>
  </si>
  <si>
    <t>令和６年　　月　　日（　　）　～　　　月　　日（　　）</t>
    <rPh sb="0" eb="2">
      <t>レイワ</t>
    </rPh>
    <phoneticPr fontId="1"/>
  </si>
  <si>
    <t>令和　　年　　月　　日（　　）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</si>
  <si>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　年　　　月　　　日（　　　　）</t>
    <rPh sb="0" eb="2">
      <t>レイワ</t>
    </rPh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</si>
</sst>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Border="1" applyAlignment="1">
      <alignment horizontal="left" vertical="center" indent="1"/>
    </xf>
    <xf numFmtId="0" fontId="10" fillId="3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0</xdr:row>
      <xdr:rowOff>137160</xdr:rowOff>
    </xdr:from>
    <xdr:to>
      <xdr:col>12</xdr:col>
      <xdr:colOff>193040</xdr:colOff>
      <xdr:row>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1371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workbookViewId="0">
      <selection activeCell="J45" sqref="J45"/>
    </sheetView>
  </sheetViews>
  <sheetFormatPr defaultRowHeight="18"/>
  <cols>
    <col min="1" max="1" width="2.59765625" customWidth="1"/>
    <col min="2" max="2" width="5.5" customWidth="1"/>
    <col min="3" max="3" width="18" customWidth="1"/>
    <col min="4" max="9" width="9.09765625" customWidth="1"/>
  </cols>
  <sheetData>
    <row r="2" spans="2:12">
      <c r="B2" s="4" t="s">
        <v>174</v>
      </c>
    </row>
    <row r="3" spans="2:12">
      <c r="B3" s="42">
        <v>1</v>
      </c>
      <c r="C3" s="4" t="s">
        <v>196</v>
      </c>
    </row>
    <row r="4" spans="2:12">
      <c r="B4" s="5"/>
      <c r="C4" s="41" t="s">
        <v>178</v>
      </c>
    </row>
    <row r="5" spans="2:12" ht="18" customHeight="1">
      <c r="B5" s="5"/>
      <c r="C5" s="82" t="s">
        <v>82</v>
      </c>
      <c r="D5" s="88" t="s">
        <v>179</v>
      </c>
      <c r="E5" s="88"/>
      <c r="F5" s="88"/>
      <c r="G5" s="88"/>
      <c r="H5" s="88"/>
      <c r="I5" s="88"/>
      <c r="J5" s="55"/>
      <c r="K5" s="55"/>
      <c r="L5" s="55"/>
    </row>
    <row r="6" spans="2:12">
      <c r="B6" s="5"/>
      <c r="C6" s="41"/>
      <c r="D6" s="88"/>
      <c r="E6" s="88"/>
      <c r="F6" s="88"/>
      <c r="G6" s="88"/>
      <c r="H6" s="88"/>
      <c r="I6" s="88"/>
      <c r="J6" s="55"/>
      <c r="K6" s="55"/>
      <c r="L6" s="55"/>
    </row>
    <row r="7" spans="2:12">
      <c r="B7" s="5"/>
      <c r="C7" s="41"/>
      <c r="D7" s="88"/>
      <c r="E7" s="88"/>
      <c r="F7" s="88"/>
      <c r="G7" s="88"/>
      <c r="H7" s="88"/>
      <c r="I7" s="88"/>
      <c r="J7" s="55"/>
      <c r="K7" s="55"/>
      <c r="L7" s="55"/>
    </row>
    <row r="8" spans="2:12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>
      <c r="B9" s="5"/>
      <c r="C9" s="82" t="s">
        <v>197</v>
      </c>
      <c r="D9" s="88" t="s">
        <v>180</v>
      </c>
      <c r="E9" s="88"/>
      <c r="F9" s="88"/>
      <c r="G9" s="88"/>
      <c r="H9" s="88"/>
      <c r="I9" s="88"/>
      <c r="J9" s="55"/>
      <c r="K9" s="55"/>
      <c r="L9" s="55"/>
    </row>
    <row r="10" spans="2:12">
      <c r="B10" s="5"/>
      <c r="C10" s="41"/>
      <c r="D10" s="88"/>
      <c r="E10" s="88"/>
      <c r="F10" s="88"/>
      <c r="G10" s="88"/>
      <c r="H10" s="88"/>
      <c r="I10" s="88"/>
      <c r="J10" s="55"/>
      <c r="K10" s="55"/>
      <c r="L10" s="55"/>
    </row>
    <row r="11" spans="2:12">
      <c r="B11" s="5"/>
      <c r="D11" s="88"/>
      <c r="E11" s="88"/>
      <c r="F11" s="88"/>
      <c r="G11" s="88"/>
      <c r="H11" s="88"/>
      <c r="I11" s="88"/>
      <c r="J11" s="55"/>
      <c r="K11" s="55"/>
      <c r="L11" s="55"/>
    </row>
    <row r="12" spans="2:12">
      <c r="B12" s="5"/>
      <c r="D12" s="88"/>
      <c r="E12" s="88"/>
      <c r="F12" s="88"/>
      <c r="G12" s="88"/>
      <c r="H12" s="88"/>
      <c r="I12" s="88"/>
      <c r="J12" s="55"/>
      <c r="K12" s="55"/>
      <c r="L12" s="55"/>
    </row>
    <row r="13" spans="2:12">
      <c r="B13" s="5"/>
      <c r="D13" s="88"/>
      <c r="E13" s="88"/>
      <c r="F13" s="88"/>
      <c r="G13" s="88"/>
      <c r="H13" s="88"/>
      <c r="I13" s="88"/>
      <c r="J13" s="55"/>
      <c r="K13" s="55"/>
      <c r="L13" s="55"/>
    </row>
    <row r="14" spans="2:12">
      <c r="B14" s="5"/>
      <c r="D14" s="88"/>
      <c r="E14" s="88"/>
      <c r="F14" s="88"/>
      <c r="G14" s="88"/>
      <c r="H14" s="88"/>
      <c r="I14" s="88"/>
      <c r="J14" s="55"/>
      <c r="K14" s="55"/>
      <c r="L14" s="55"/>
    </row>
    <row r="15" spans="2:12">
      <c r="B15" s="5"/>
      <c r="D15" s="88"/>
      <c r="E15" s="88"/>
      <c r="F15" s="88"/>
      <c r="G15" s="88"/>
      <c r="H15" s="88"/>
      <c r="I15" s="88"/>
      <c r="J15" s="55"/>
      <c r="K15" s="55"/>
      <c r="L15" s="55"/>
    </row>
    <row r="16" spans="2:12">
      <c r="B16" s="5"/>
    </row>
    <row r="17" spans="2:3">
      <c r="B17" s="42">
        <v>2</v>
      </c>
      <c r="C17" s="4" t="s">
        <v>175</v>
      </c>
    </row>
    <row r="18" spans="2:3">
      <c r="B18" s="5"/>
      <c r="C18" t="s">
        <v>192</v>
      </c>
    </row>
    <row r="19" spans="2:3">
      <c r="B19" s="5"/>
    </row>
    <row r="20" spans="2:3">
      <c r="B20" s="42">
        <v>3</v>
      </c>
      <c r="C20" s="4" t="s">
        <v>176</v>
      </c>
    </row>
    <row r="21" spans="2:3">
      <c r="B21" s="5"/>
    </row>
    <row r="22" spans="2:3">
      <c r="B22" s="42">
        <v>4</v>
      </c>
      <c r="C22" s="4" t="s">
        <v>177</v>
      </c>
    </row>
    <row r="23" spans="2:3">
      <c r="C23" t="s">
        <v>193</v>
      </c>
    </row>
    <row r="30" spans="2:3">
      <c r="C30" s="87"/>
    </row>
    <row r="31" spans="2:3">
      <c r="C31" s="87"/>
    </row>
    <row r="32" spans="2:3">
      <c r="C32" s="87"/>
    </row>
    <row r="33" spans="2:3">
      <c r="C33" s="87"/>
    </row>
    <row r="34" spans="2:3">
      <c r="C34" s="87"/>
    </row>
    <row r="35" spans="2:3">
      <c r="C35" s="87"/>
    </row>
    <row r="36" spans="2:3">
      <c r="C36" s="87"/>
    </row>
    <row r="37" spans="2:3">
      <c r="C37" s="87"/>
    </row>
    <row r="38" spans="2:3">
      <c r="C38" s="87"/>
    </row>
    <row r="39" spans="2:3">
      <c r="C39" s="87"/>
    </row>
    <row r="40" spans="2:3">
      <c r="C40" s="87"/>
    </row>
    <row r="41" spans="2:3">
      <c r="C41" s="87"/>
    </row>
    <row r="42" spans="2:3">
      <c r="C42" s="87"/>
    </row>
    <row r="43" spans="2:3">
      <c r="C43" s="87"/>
    </row>
    <row r="44" spans="2:3">
      <c r="B44" s="54" t="s">
        <v>9</v>
      </c>
      <c r="C44" s="54" t="s">
        <v>106</v>
      </c>
    </row>
    <row r="45" spans="2:3" ht="18" customHeight="1">
      <c r="B45" s="54" t="s">
        <v>43</v>
      </c>
      <c r="C45" s="54" t="s">
        <v>172</v>
      </c>
    </row>
    <row r="46" spans="2:3">
      <c r="B46" s="54" t="s">
        <v>44</v>
      </c>
      <c r="C46" s="54" t="s">
        <v>141</v>
      </c>
    </row>
    <row r="47" spans="2:3">
      <c r="B47" s="54" t="s">
        <v>45</v>
      </c>
      <c r="C47" s="54" t="s">
        <v>142</v>
      </c>
    </row>
    <row r="48" spans="2:3">
      <c r="B48" s="54" t="s">
        <v>46</v>
      </c>
      <c r="C48" s="54" t="s">
        <v>143</v>
      </c>
    </row>
    <row r="49" spans="2:3">
      <c r="B49" s="54" t="s">
        <v>47</v>
      </c>
      <c r="C49" s="54" t="s">
        <v>144</v>
      </c>
    </row>
    <row r="50" spans="2:3">
      <c r="B50" s="54" t="s">
        <v>10</v>
      </c>
      <c r="C50" s="54" t="s">
        <v>107</v>
      </c>
    </row>
    <row r="51" spans="2:3">
      <c r="B51" s="54" t="s">
        <v>11</v>
      </c>
      <c r="C51" s="54" t="s">
        <v>108</v>
      </c>
    </row>
    <row r="52" spans="2:3">
      <c r="B52" s="54" t="s">
        <v>48</v>
      </c>
      <c r="C52" s="54" t="s">
        <v>109</v>
      </c>
    </row>
    <row r="53" spans="2:3">
      <c r="B53" s="54" t="s">
        <v>12</v>
      </c>
      <c r="C53" s="54" t="s">
        <v>110</v>
      </c>
    </row>
    <row r="54" spans="2:3">
      <c r="B54" s="54" t="s">
        <v>13</v>
      </c>
      <c r="C54" s="54" t="s">
        <v>111</v>
      </c>
    </row>
    <row r="55" spans="2:3">
      <c r="B55" s="54" t="s">
        <v>14</v>
      </c>
      <c r="C55" s="54" t="s">
        <v>112</v>
      </c>
    </row>
    <row r="56" spans="2:3">
      <c r="B56" s="54" t="s">
        <v>105</v>
      </c>
      <c r="C56" s="54" t="s">
        <v>145</v>
      </c>
    </row>
    <row r="57" spans="2:3">
      <c r="B57" s="54" t="s">
        <v>49</v>
      </c>
      <c r="C57" s="54" t="s">
        <v>146</v>
      </c>
    </row>
    <row r="58" spans="2:3">
      <c r="B58" s="54" t="s">
        <v>50</v>
      </c>
      <c r="C58" s="54" t="s">
        <v>147</v>
      </c>
    </row>
    <row r="59" spans="2:3">
      <c r="B59" s="54" t="s">
        <v>51</v>
      </c>
      <c r="C59" s="54" t="s">
        <v>148</v>
      </c>
    </row>
    <row r="60" spans="2:3">
      <c r="B60" s="54" t="s">
        <v>15</v>
      </c>
      <c r="C60" s="54" t="s">
        <v>113</v>
      </c>
    </row>
    <row r="61" spans="2:3">
      <c r="B61" s="54" t="s">
        <v>16</v>
      </c>
      <c r="C61" s="54" t="s">
        <v>114</v>
      </c>
    </row>
    <row r="62" spans="2:3">
      <c r="B62" s="54" t="s">
        <v>17</v>
      </c>
      <c r="C62" s="54" t="s">
        <v>115</v>
      </c>
    </row>
    <row r="63" spans="2:3">
      <c r="B63" s="54" t="s">
        <v>18</v>
      </c>
      <c r="C63" s="54" t="s">
        <v>116</v>
      </c>
    </row>
    <row r="64" spans="2:3">
      <c r="B64" s="54" t="s">
        <v>19</v>
      </c>
      <c r="C64" s="54" t="s">
        <v>117</v>
      </c>
    </row>
    <row r="65" spans="2:3">
      <c r="B65" s="54" t="s">
        <v>20</v>
      </c>
      <c r="C65" s="54" t="s">
        <v>118</v>
      </c>
    </row>
    <row r="66" spans="2:3">
      <c r="B66" s="54" t="s">
        <v>21</v>
      </c>
      <c r="C66" s="54" t="s">
        <v>119</v>
      </c>
    </row>
    <row r="67" spans="2:3">
      <c r="B67" s="54" t="s">
        <v>22</v>
      </c>
      <c r="C67" s="54" t="s">
        <v>120</v>
      </c>
    </row>
    <row r="68" spans="2:3">
      <c r="B68" s="54" t="s">
        <v>23</v>
      </c>
      <c r="C68" s="54" t="s">
        <v>121</v>
      </c>
    </row>
    <row r="69" spans="2:3">
      <c r="B69" s="54" t="s">
        <v>24</v>
      </c>
      <c r="C69" s="54" t="s">
        <v>122</v>
      </c>
    </row>
    <row r="70" spans="2:3">
      <c r="B70" s="54" t="s">
        <v>25</v>
      </c>
      <c r="C70" s="54" t="s">
        <v>123</v>
      </c>
    </row>
    <row r="71" spans="2:3">
      <c r="B71" s="54" t="s">
        <v>26</v>
      </c>
      <c r="C71" s="54" t="s">
        <v>124</v>
      </c>
    </row>
    <row r="72" spans="2:3">
      <c r="B72" s="54" t="s">
        <v>27</v>
      </c>
      <c r="C72" s="54" t="s">
        <v>125</v>
      </c>
    </row>
    <row r="73" spans="2:3">
      <c r="B73" s="54" t="s">
        <v>28</v>
      </c>
      <c r="C73" s="54" t="s">
        <v>126</v>
      </c>
    </row>
    <row r="74" spans="2:3">
      <c r="B74" s="54" t="s">
        <v>29</v>
      </c>
      <c r="C74" s="54" t="s">
        <v>127</v>
      </c>
    </row>
    <row r="75" spans="2:3">
      <c r="B75" s="54" t="s">
        <v>30</v>
      </c>
      <c r="C75" s="54" t="s">
        <v>128</v>
      </c>
    </row>
    <row r="76" spans="2:3">
      <c r="B76" s="54" t="s">
        <v>31</v>
      </c>
      <c r="C76" s="54" t="s">
        <v>129</v>
      </c>
    </row>
    <row r="77" spans="2:3">
      <c r="B77" s="54" t="s">
        <v>32</v>
      </c>
      <c r="C77" s="54" t="s">
        <v>130</v>
      </c>
    </row>
    <row r="78" spans="2:3">
      <c r="B78" s="54" t="s">
        <v>33</v>
      </c>
      <c r="C78" s="54" t="s">
        <v>131</v>
      </c>
    </row>
    <row r="79" spans="2:3">
      <c r="B79" s="54" t="s">
        <v>52</v>
      </c>
      <c r="C79" s="54" t="s">
        <v>132</v>
      </c>
    </row>
    <row r="80" spans="2:3">
      <c r="B80" s="54" t="s">
        <v>53</v>
      </c>
      <c r="C80" s="54" t="s">
        <v>149</v>
      </c>
    </row>
    <row r="81" spans="2:3">
      <c r="B81" s="54" t="s">
        <v>54</v>
      </c>
      <c r="C81" s="54" t="s">
        <v>150</v>
      </c>
    </row>
    <row r="82" spans="2:3">
      <c r="B82" s="54" t="s">
        <v>34</v>
      </c>
      <c r="C82" s="54" t="s">
        <v>133</v>
      </c>
    </row>
    <row r="83" spans="2:3">
      <c r="B83" s="54" t="s">
        <v>35</v>
      </c>
      <c r="C83" s="54" t="s">
        <v>134</v>
      </c>
    </row>
    <row r="84" spans="2:3">
      <c r="B84" s="54" t="s">
        <v>36</v>
      </c>
      <c r="C84" s="54" t="s">
        <v>135</v>
      </c>
    </row>
    <row r="85" spans="2:3">
      <c r="B85" s="54" t="s">
        <v>37</v>
      </c>
      <c r="C85" s="54" t="s">
        <v>136</v>
      </c>
    </row>
    <row r="86" spans="2:3">
      <c r="B86" s="54" t="s">
        <v>38</v>
      </c>
      <c r="C86" s="54" t="s">
        <v>137</v>
      </c>
    </row>
    <row r="87" spans="2:3">
      <c r="B87" s="54" t="s">
        <v>39</v>
      </c>
      <c r="C87" s="54" t="s">
        <v>138</v>
      </c>
    </row>
    <row r="88" spans="2:3">
      <c r="B88" s="54" t="s">
        <v>40</v>
      </c>
      <c r="C88" s="54" t="s">
        <v>139</v>
      </c>
    </row>
    <row r="89" spans="2:3">
      <c r="B89" s="54" t="s">
        <v>41</v>
      </c>
      <c r="C89" s="54" t="s">
        <v>140</v>
      </c>
    </row>
    <row r="90" spans="2:3">
      <c r="B90" s="54" t="s">
        <v>55</v>
      </c>
      <c r="C90" s="87"/>
    </row>
    <row r="91" spans="2:3">
      <c r="B91" s="54" t="s">
        <v>56</v>
      </c>
      <c r="C91" s="87"/>
    </row>
    <row r="92" spans="2:3">
      <c r="B92" s="54" t="s">
        <v>57</v>
      </c>
      <c r="C92" s="87"/>
    </row>
    <row r="93" spans="2:3">
      <c r="B93" s="54" t="s">
        <v>42</v>
      </c>
      <c r="C93" s="87"/>
    </row>
    <row r="94" spans="2:3">
      <c r="B94" s="54" t="s">
        <v>58</v>
      </c>
      <c r="C94" s="54" t="s">
        <v>151</v>
      </c>
    </row>
    <row r="95" spans="2:3">
      <c r="B95" s="54" t="s">
        <v>59</v>
      </c>
      <c r="C95" s="54" t="s">
        <v>152</v>
      </c>
    </row>
    <row r="96" spans="2:3">
      <c r="B96" s="54" t="s">
        <v>60</v>
      </c>
      <c r="C96" s="54" t="s">
        <v>153</v>
      </c>
    </row>
    <row r="97" spans="2:3">
      <c r="B97" s="54" t="s">
        <v>63</v>
      </c>
      <c r="C97" s="54" t="s">
        <v>154</v>
      </c>
    </row>
    <row r="98" spans="2:3">
      <c r="B98" s="54" t="s">
        <v>62</v>
      </c>
      <c r="C98" s="54" t="s">
        <v>155</v>
      </c>
    </row>
  </sheetData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view="pageBreakPreview" zoomScale="120" zoomScaleNormal="100" zoomScaleSheetLayoutView="120" workbookViewId="0">
      <selection activeCell="W8" sqref="W8"/>
    </sheetView>
  </sheetViews>
  <sheetFormatPr defaultColWidth="2" defaultRowHeight="9.6"/>
  <cols>
    <col min="1" max="1" width="1.69921875" style="8" customWidth="1"/>
    <col min="2" max="3" width="2.5" style="8" customWidth="1"/>
    <col min="4" max="4" width="12.19921875" style="8" customWidth="1"/>
    <col min="5" max="5" width="2.796875" style="8" customWidth="1"/>
    <col min="6" max="6" width="15.59765625" style="8" customWidth="1"/>
    <col min="7" max="7" width="2.796875" style="8" customWidth="1"/>
    <col min="8" max="8" width="7.69921875" style="8" customWidth="1"/>
    <col min="9" max="9" width="13.19921875" style="8" customWidth="1"/>
    <col min="10" max="10" width="7.69921875" style="8" customWidth="1"/>
    <col min="11" max="11" width="13.19921875" style="8" customWidth="1"/>
    <col min="12" max="12" width="1.69921875" style="8" customWidth="1"/>
    <col min="13" max="13" width="3.59765625" style="8" customWidth="1"/>
    <col min="14" max="218" width="2" style="8"/>
    <col min="219" max="219" width="4.8984375" style="8" customWidth="1"/>
    <col min="220" max="220" width="2.796875" style="8" customWidth="1"/>
    <col min="221" max="221" width="3.296875" style="8" customWidth="1"/>
    <col min="222" max="222" width="15.19921875" style="8" customWidth="1"/>
    <col min="223" max="223" width="15.59765625" style="8" customWidth="1"/>
    <col min="224" max="224" width="7.296875" style="8" customWidth="1"/>
    <col min="225" max="226" width="11.69921875" style="8" customWidth="1"/>
    <col min="227" max="231" width="2.09765625" style="8" customWidth="1"/>
    <col min="232" max="232" width="10.5" style="8" customWidth="1"/>
    <col min="233" max="234" width="2.09765625" style="8" customWidth="1"/>
    <col min="235" max="235" width="2.19921875" style="8" customWidth="1"/>
    <col min="236" max="474" width="2" style="8"/>
    <col min="475" max="475" width="4.8984375" style="8" customWidth="1"/>
    <col min="476" max="476" width="2.796875" style="8" customWidth="1"/>
    <col min="477" max="477" width="3.296875" style="8" customWidth="1"/>
    <col min="478" max="478" width="15.19921875" style="8" customWidth="1"/>
    <col min="479" max="479" width="15.59765625" style="8" customWidth="1"/>
    <col min="480" max="480" width="7.296875" style="8" customWidth="1"/>
    <col min="481" max="482" width="11.69921875" style="8" customWidth="1"/>
    <col min="483" max="487" width="2.09765625" style="8" customWidth="1"/>
    <col min="488" max="488" width="10.5" style="8" customWidth="1"/>
    <col min="489" max="490" width="2.09765625" style="8" customWidth="1"/>
    <col min="491" max="491" width="2.19921875" style="8" customWidth="1"/>
    <col min="492" max="730" width="2" style="8"/>
    <col min="731" max="731" width="4.8984375" style="8" customWidth="1"/>
    <col min="732" max="732" width="2.796875" style="8" customWidth="1"/>
    <col min="733" max="733" width="3.296875" style="8" customWidth="1"/>
    <col min="734" max="734" width="15.19921875" style="8" customWidth="1"/>
    <col min="735" max="735" width="15.59765625" style="8" customWidth="1"/>
    <col min="736" max="736" width="7.296875" style="8" customWidth="1"/>
    <col min="737" max="738" width="11.69921875" style="8" customWidth="1"/>
    <col min="739" max="743" width="2.09765625" style="8" customWidth="1"/>
    <col min="744" max="744" width="10.5" style="8" customWidth="1"/>
    <col min="745" max="746" width="2.09765625" style="8" customWidth="1"/>
    <col min="747" max="747" width="2.19921875" style="8" customWidth="1"/>
    <col min="748" max="986" width="2" style="8"/>
    <col min="987" max="987" width="4.8984375" style="8" customWidth="1"/>
    <col min="988" max="988" width="2.796875" style="8" customWidth="1"/>
    <col min="989" max="989" width="3.296875" style="8" customWidth="1"/>
    <col min="990" max="990" width="15.19921875" style="8" customWidth="1"/>
    <col min="991" max="991" width="15.59765625" style="8" customWidth="1"/>
    <col min="992" max="992" width="7.296875" style="8" customWidth="1"/>
    <col min="993" max="994" width="11.69921875" style="8" customWidth="1"/>
    <col min="995" max="999" width="2.09765625" style="8" customWidth="1"/>
    <col min="1000" max="1000" width="10.5" style="8" customWidth="1"/>
    <col min="1001" max="1002" width="2.09765625" style="8" customWidth="1"/>
    <col min="1003" max="1003" width="2.19921875" style="8" customWidth="1"/>
    <col min="1004" max="1242" width="2" style="8"/>
    <col min="1243" max="1243" width="4.8984375" style="8" customWidth="1"/>
    <col min="1244" max="1244" width="2.796875" style="8" customWidth="1"/>
    <col min="1245" max="1245" width="3.296875" style="8" customWidth="1"/>
    <col min="1246" max="1246" width="15.19921875" style="8" customWidth="1"/>
    <col min="1247" max="1247" width="15.59765625" style="8" customWidth="1"/>
    <col min="1248" max="1248" width="7.296875" style="8" customWidth="1"/>
    <col min="1249" max="1250" width="11.69921875" style="8" customWidth="1"/>
    <col min="1251" max="1255" width="2.09765625" style="8" customWidth="1"/>
    <col min="1256" max="1256" width="10.5" style="8" customWidth="1"/>
    <col min="1257" max="1258" width="2.09765625" style="8" customWidth="1"/>
    <col min="1259" max="1259" width="2.19921875" style="8" customWidth="1"/>
    <col min="1260" max="1498" width="2" style="8"/>
    <col min="1499" max="1499" width="4.8984375" style="8" customWidth="1"/>
    <col min="1500" max="1500" width="2.796875" style="8" customWidth="1"/>
    <col min="1501" max="1501" width="3.296875" style="8" customWidth="1"/>
    <col min="1502" max="1502" width="15.19921875" style="8" customWidth="1"/>
    <col min="1503" max="1503" width="15.59765625" style="8" customWidth="1"/>
    <col min="1504" max="1504" width="7.296875" style="8" customWidth="1"/>
    <col min="1505" max="1506" width="11.69921875" style="8" customWidth="1"/>
    <col min="1507" max="1511" width="2.09765625" style="8" customWidth="1"/>
    <col min="1512" max="1512" width="10.5" style="8" customWidth="1"/>
    <col min="1513" max="1514" width="2.09765625" style="8" customWidth="1"/>
    <col min="1515" max="1515" width="2.19921875" style="8" customWidth="1"/>
    <col min="1516" max="1754" width="2" style="8"/>
    <col min="1755" max="1755" width="4.8984375" style="8" customWidth="1"/>
    <col min="1756" max="1756" width="2.796875" style="8" customWidth="1"/>
    <col min="1757" max="1757" width="3.296875" style="8" customWidth="1"/>
    <col min="1758" max="1758" width="15.19921875" style="8" customWidth="1"/>
    <col min="1759" max="1759" width="15.59765625" style="8" customWidth="1"/>
    <col min="1760" max="1760" width="7.296875" style="8" customWidth="1"/>
    <col min="1761" max="1762" width="11.69921875" style="8" customWidth="1"/>
    <col min="1763" max="1767" width="2.09765625" style="8" customWidth="1"/>
    <col min="1768" max="1768" width="10.5" style="8" customWidth="1"/>
    <col min="1769" max="1770" width="2.09765625" style="8" customWidth="1"/>
    <col min="1771" max="1771" width="2.19921875" style="8" customWidth="1"/>
    <col min="1772" max="2010" width="2" style="8"/>
    <col min="2011" max="2011" width="4.8984375" style="8" customWidth="1"/>
    <col min="2012" max="2012" width="2.796875" style="8" customWidth="1"/>
    <col min="2013" max="2013" width="3.296875" style="8" customWidth="1"/>
    <col min="2014" max="2014" width="15.19921875" style="8" customWidth="1"/>
    <col min="2015" max="2015" width="15.59765625" style="8" customWidth="1"/>
    <col min="2016" max="2016" width="7.296875" style="8" customWidth="1"/>
    <col min="2017" max="2018" width="11.69921875" style="8" customWidth="1"/>
    <col min="2019" max="2023" width="2.09765625" style="8" customWidth="1"/>
    <col min="2024" max="2024" width="10.5" style="8" customWidth="1"/>
    <col min="2025" max="2026" width="2.09765625" style="8" customWidth="1"/>
    <col min="2027" max="2027" width="2.19921875" style="8" customWidth="1"/>
    <col min="2028" max="2266" width="2" style="8"/>
    <col min="2267" max="2267" width="4.8984375" style="8" customWidth="1"/>
    <col min="2268" max="2268" width="2.796875" style="8" customWidth="1"/>
    <col min="2269" max="2269" width="3.296875" style="8" customWidth="1"/>
    <col min="2270" max="2270" width="15.19921875" style="8" customWidth="1"/>
    <col min="2271" max="2271" width="15.59765625" style="8" customWidth="1"/>
    <col min="2272" max="2272" width="7.296875" style="8" customWidth="1"/>
    <col min="2273" max="2274" width="11.69921875" style="8" customWidth="1"/>
    <col min="2275" max="2279" width="2.09765625" style="8" customWidth="1"/>
    <col min="2280" max="2280" width="10.5" style="8" customWidth="1"/>
    <col min="2281" max="2282" width="2.09765625" style="8" customWidth="1"/>
    <col min="2283" max="2283" width="2.19921875" style="8" customWidth="1"/>
    <col min="2284" max="2522" width="2" style="8"/>
    <col min="2523" max="2523" width="4.8984375" style="8" customWidth="1"/>
    <col min="2524" max="2524" width="2.796875" style="8" customWidth="1"/>
    <col min="2525" max="2525" width="3.296875" style="8" customWidth="1"/>
    <col min="2526" max="2526" width="15.19921875" style="8" customWidth="1"/>
    <col min="2527" max="2527" width="15.59765625" style="8" customWidth="1"/>
    <col min="2528" max="2528" width="7.296875" style="8" customWidth="1"/>
    <col min="2529" max="2530" width="11.69921875" style="8" customWidth="1"/>
    <col min="2531" max="2535" width="2.09765625" style="8" customWidth="1"/>
    <col min="2536" max="2536" width="10.5" style="8" customWidth="1"/>
    <col min="2537" max="2538" width="2.09765625" style="8" customWidth="1"/>
    <col min="2539" max="2539" width="2.19921875" style="8" customWidth="1"/>
    <col min="2540" max="2778" width="2" style="8"/>
    <col min="2779" max="2779" width="4.8984375" style="8" customWidth="1"/>
    <col min="2780" max="2780" width="2.796875" style="8" customWidth="1"/>
    <col min="2781" max="2781" width="3.296875" style="8" customWidth="1"/>
    <col min="2782" max="2782" width="15.19921875" style="8" customWidth="1"/>
    <col min="2783" max="2783" width="15.59765625" style="8" customWidth="1"/>
    <col min="2784" max="2784" width="7.296875" style="8" customWidth="1"/>
    <col min="2785" max="2786" width="11.69921875" style="8" customWidth="1"/>
    <col min="2787" max="2791" width="2.09765625" style="8" customWidth="1"/>
    <col min="2792" max="2792" width="10.5" style="8" customWidth="1"/>
    <col min="2793" max="2794" width="2.09765625" style="8" customWidth="1"/>
    <col min="2795" max="2795" width="2.19921875" style="8" customWidth="1"/>
    <col min="2796" max="3034" width="2" style="8"/>
    <col min="3035" max="3035" width="4.8984375" style="8" customWidth="1"/>
    <col min="3036" max="3036" width="2.796875" style="8" customWidth="1"/>
    <col min="3037" max="3037" width="3.296875" style="8" customWidth="1"/>
    <col min="3038" max="3038" width="15.19921875" style="8" customWidth="1"/>
    <col min="3039" max="3039" width="15.59765625" style="8" customWidth="1"/>
    <col min="3040" max="3040" width="7.296875" style="8" customWidth="1"/>
    <col min="3041" max="3042" width="11.69921875" style="8" customWidth="1"/>
    <col min="3043" max="3047" width="2.09765625" style="8" customWidth="1"/>
    <col min="3048" max="3048" width="10.5" style="8" customWidth="1"/>
    <col min="3049" max="3050" width="2.09765625" style="8" customWidth="1"/>
    <col min="3051" max="3051" width="2.19921875" style="8" customWidth="1"/>
    <col min="3052" max="3290" width="2" style="8"/>
    <col min="3291" max="3291" width="4.8984375" style="8" customWidth="1"/>
    <col min="3292" max="3292" width="2.796875" style="8" customWidth="1"/>
    <col min="3293" max="3293" width="3.296875" style="8" customWidth="1"/>
    <col min="3294" max="3294" width="15.19921875" style="8" customWidth="1"/>
    <col min="3295" max="3295" width="15.59765625" style="8" customWidth="1"/>
    <col min="3296" max="3296" width="7.296875" style="8" customWidth="1"/>
    <col min="3297" max="3298" width="11.69921875" style="8" customWidth="1"/>
    <col min="3299" max="3303" width="2.09765625" style="8" customWidth="1"/>
    <col min="3304" max="3304" width="10.5" style="8" customWidth="1"/>
    <col min="3305" max="3306" width="2.09765625" style="8" customWidth="1"/>
    <col min="3307" max="3307" width="2.19921875" style="8" customWidth="1"/>
    <col min="3308" max="3546" width="2" style="8"/>
    <col min="3547" max="3547" width="4.8984375" style="8" customWidth="1"/>
    <col min="3548" max="3548" width="2.796875" style="8" customWidth="1"/>
    <col min="3549" max="3549" width="3.296875" style="8" customWidth="1"/>
    <col min="3550" max="3550" width="15.19921875" style="8" customWidth="1"/>
    <col min="3551" max="3551" width="15.59765625" style="8" customWidth="1"/>
    <col min="3552" max="3552" width="7.296875" style="8" customWidth="1"/>
    <col min="3553" max="3554" width="11.69921875" style="8" customWidth="1"/>
    <col min="3555" max="3559" width="2.09765625" style="8" customWidth="1"/>
    <col min="3560" max="3560" width="10.5" style="8" customWidth="1"/>
    <col min="3561" max="3562" width="2.09765625" style="8" customWidth="1"/>
    <col min="3563" max="3563" width="2.19921875" style="8" customWidth="1"/>
    <col min="3564" max="3802" width="2" style="8"/>
    <col min="3803" max="3803" width="4.8984375" style="8" customWidth="1"/>
    <col min="3804" max="3804" width="2.796875" style="8" customWidth="1"/>
    <col min="3805" max="3805" width="3.296875" style="8" customWidth="1"/>
    <col min="3806" max="3806" width="15.19921875" style="8" customWidth="1"/>
    <col min="3807" max="3807" width="15.59765625" style="8" customWidth="1"/>
    <col min="3808" max="3808" width="7.296875" style="8" customWidth="1"/>
    <col min="3809" max="3810" width="11.69921875" style="8" customWidth="1"/>
    <col min="3811" max="3815" width="2.09765625" style="8" customWidth="1"/>
    <col min="3816" max="3816" width="10.5" style="8" customWidth="1"/>
    <col min="3817" max="3818" width="2.09765625" style="8" customWidth="1"/>
    <col min="3819" max="3819" width="2.19921875" style="8" customWidth="1"/>
    <col min="3820" max="4058" width="2" style="8"/>
    <col min="4059" max="4059" width="4.8984375" style="8" customWidth="1"/>
    <col min="4060" max="4060" width="2.796875" style="8" customWidth="1"/>
    <col min="4061" max="4061" width="3.296875" style="8" customWidth="1"/>
    <col min="4062" max="4062" width="15.19921875" style="8" customWidth="1"/>
    <col min="4063" max="4063" width="15.59765625" style="8" customWidth="1"/>
    <col min="4064" max="4064" width="7.296875" style="8" customWidth="1"/>
    <col min="4065" max="4066" width="11.69921875" style="8" customWidth="1"/>
    <col min="4067" max="4071" width="2.09765625" style="8" customWidth="1"/>
    <col min="4072" max="4072" width="10.5" style="8" customWidth="1"/>
    <col min="4073" max="4074" width="2.09765625" style="8" customWidth="1"/>
    <col min="4075" max="4075" width="2.19921875" style="8" customWidth="1"/>
    <col min="4076" max="4314" width="2" style="8"/>
    <col min="4315" max="4315" width="4.8984375" style="8" customWidth="1"/>
    <col min="4316" max="4316" width="2.796875" style="8" customWidth="1"/>
    <col min="4317" max="4317" width="3.296875" style="8" customWidth="1"/>
    <col min="4318" max="4318" width="15.19921875" style="8" customWidth="1"/>
    <col min="4319" max="4319" width="15.59765625" style="8" customWidth="1"/>
    <col min="4320" max="4320" width="7.296875" style="8" customWidth="1"/>
    <col min="4321" max="4322" width="11.69921875" style="8" customWidth="1"/>
    <col min="4323" max="4327" width="2.09765625" style="8" customWidth="1"/>
    <col min="4328" max="4328" width="10.5" style="8" customWidth="1"/>
    <col min="4329" max="4330" width="2.09765625" style="8" customWidth="1"/>
    <col min="4331" max="4331" width="2.19921875" style="8" customWidth="1"/>
    <col min="4332" max="4570" width="2" style="8"/>
    <col min="4571" max="4571" width="4.8984375" style="8" customWidth="1"/>
    <col min="4572" max="4572" width="2.796875" style="8" customWidth="1"/>
    <col min="4573" max="4573" width="3.296875" style="8" customWidth="1"/>
    <col min="4574" max="4574" width="15.19921875" style="8" customWidth="1"/>
    <col min="4575" max="4575" width="15.59765625" style="8" customWidth="1"/>
    <col min="4576" max="4576" width="7.296875" style="8" customWidth="1"/>
    <col min="4577" max="4578" width="11.69921875" style="8" customWidth="1"/>
    <col min="4579" max="4583" width="2.09765625" style="8" customWidth="1"/>
    <col min="4584" max="4584" width="10.5" style="8" customWidth="1"/>
    <col min="4585" max="4586" width="2.09765625" style="8" customWidth="1"/>
    <col min="4587" max="4587" width="2.19921875" style="8" customWidth="1"/>
    <col min="4588" max="4826" width="2" style="8"/>
    <col min="4827" max="4827" width="4.8984375" style="8" customWidth="1"/>
    <col min="4828" max="4828" width="2.796875" style="8" customWidth="1"/>
    <col min="4829" max="4829" width="3.296875" style="8" customWidth="1"/>
    <col min="4830" max="4830" width="15.19921875" style="8" customWidth="1"/>
    <col min="4831" max="4831" width="15.59765625" style="8" customWidth="1"/>
    <col min="4832" max="4832" width="7.296875" style="8" customWidth="1"/>
    <col min="4833" max="4834" width="11.69921875" style="8" customWidth="1"/>
    <col min="4835" max="4839" width="2.09765625" style="8" customWidth="1"/>
    <col min="4840" max="4840" width="10.5" style="8" customWidth="1"/>
    <col min="4841" max="4842" width="2.09765625" style="8" customWidth="1"/>
    <col min="4843" max="4843" width="2.19921875" style="8" customWidth="1"/>
    <col min="4844" max="5082" width="2" style="8"/>
    <col min="5083" max="5083" width="4.8984375" style="8" customWidth="1"/>
    <col min="5084" max="5084" width="2.796875" style="8" customWidth="1"/>
    <col min="5085" max="5085" width="3.296875" style="8" customWidth="1"/>
    <col min="5086" max="5086" width="15.19921875" style="8" customWidth="1"/>
    <col min="5087" max="5087" width="15.59765625" style="8" customWidth="1"/>
    <col min="5088" max="5088" width="7.296875" style="8" customWidth="1"/>
    <col min="5089" max="5090" width="11.69921875" style="8" customWidth="1"/>
    <col min="5091" max="5095" width="2.09765625" style="8" customWidth="1"/>
    <col min="5096" max="5096" width="10.5" style="8" customWidth="1"/>
    <col min="5097" max="5098" width="2.09765625" style="8" customWidth="1"/>
    <col min="5099" max="5099" width="2.19921875" style="8" customWidth="1"/>
    <col min="5100" max="5338" width="2" style="8"/>
    <col min="5339" max="5339" width="4.8984375" style="8" customWidth="1"/>
    <col min="5340" max="5340" width="2.796875" style="8" customWidth="1"/>
    <col min="5341" max="5341" width="3.296875" style="8" customWidth="1"/>
    <col min="5342" max="5342" width="15.19921875" style="8" customWidth="1"/>
    <col min="5343" max="5343" width="15.59765625" style="8" customWidth="1"/>
    <col min="5344" max="5344" width="7.296875" style="8" customWidth="1"/>
    <col min="5345" max="5346" width="11.69921875" style="8" customWidth="1"/>
    <col min="5347" max="5351" width="2.09765625" style="8" customWidth="1"/>
    <col min="5352" max="5352" width="10.5" style="8" customWidth="1"/>
    <col min="5353" max="5354" width="2.09765625" style="8" customWidth="1"/>
    <col min="5355" max="5355" width="2.19921875" style="8" customWidth="1"/>
    <col min="5356" max="5594" width="2" style="8"/>
    <col min="5595" max="5595" width="4.8984375" style="8" customWidth="1"/>
    <col min="5596" max="5596" width="2.796875" style="8" customWidth="1"/>
    <col min="5597" max="5597" width="3.296875" style="8" customWidth="1"/>
    <col min="5598" max="5598" width="15.19921875" style="8" customWidth="1"/>
    <col min="5599" max="5599" width="15.59765625" style="8" customWidth="1"/>
    <col min="5600" max="5600" width="7.296875" style="8" customWidth="1"/>
    <col min="5601" max="5602" width="11.69921875" style="8" customWidth="1"/>
    <col min="5603" max="5607" width="2.09765625" style="8" customWidth="1"/>
    <col min="5608" max="5608" width="10.5" style="8" customWidth="1"/>
    <col min="5609" max="5610" width="2.09765625" style="8" customWidth="1"/>
    <col min="5611" max="5611" width="2.19921875" style="8" customWidth="1"/>
    <col min="5612" max="5850" width="2" style="8"/>
    <col min="5851" max="5851" width="4.8984375" style="8" customWidth="1"/>
    <col min="5852" max="5852" width="2.796875" style="8" customWidth="1"/>
    <col min="5853" max="5853" width="3.296875" style="8" customWidth="1"/>
    <col min="5854" max="5854" width="15.19921875" style="8" customWidth="1"/>
    <col min="5855" max="5855" width="15.59765625" style="8" customWidth="1"/>
    <col min="5856" max="5856" width="7.296875" style="8" customWidth="1"/>
    <col min="5857" max="5858" width="11.69921875" style="8" customWidth="1"/>
    <col min="5859" max="5863" width="2.09765625" style="8" customWidth="1"/>
    <col min="5864" max="5864" width="10.5" style="8" customWidth="1"/>
    <col min="5865" max="5866" width="2.09765625" style="8" customWidth="1"/>
    <col min="5867" max="5867" width="2.19921875" style="8" customWidth="1"/>
    <col min="5868" max="6106" width="2" style="8"/>
    <col min="6107" max="6107" width="4.8984375" style="8" customWidth="1"/>
    <col min="6108" max="6108" width="2.796875" style="8" customWidth="1"/>
    <col min="6109" max="6109" width="3.296875" style="8" customWidth="1"/>
    <col min="6110" max="6110" width="15.19921875" style="8" customWidth="1"/>
    <col min="6111" max="6111" width="15.59765625" style="8" customWidth="1"/>
    <col min="6112" max="6112" width="7.296875" style="8" customWidth="1"/>
    <col min="6113" max="6114" width="11.69921875" style="8" customWidth="1"/>
    <col min="6115" max="6119" width="2.09765625" style="8" customWidth="1"/>
    <col min="6120" max="6120" width="10.5" style="8" customWidth="1"/>
    <col min="6121" max="6122" width="2.09765625" style="8" customWidth="1"/>
    <col min="6123" max="6123" width="2.19921875" style="8" customWidth="1"/>
    <col min="6124" max="6362" width="2" style="8"/>
    <col min="6363" max="6363" width="4.8984375" style="8" customWidth="1"/>
    <col min="6364" max="6364" width="2.796875" style="8" customWidth="1"/>
    <col min="6365" max="6365" width="3.296875" style="8" customWidth="1"/>
    <col min="6366" max="6366" width="15.19921875" style="8" customWidth="1"/>
    <col min="6367" max="6367" width="15.59765625" style="8" customWidth="1"/>
    <col min="6368" max="6368" width="7.296875" style="8" customWidth="1"/>
    <col min="6369" max="6370" width="11.69921875" style="8" customWidth="1"/>
    <col min="6371" max="6375" width="2.09765625" style="8" customWidth="1"/>
    <col min="6376" max="6376" width="10.5" style="8" customWidth="1"/>
    <col min="6377" max="6378" width="2.09765625" style="8" customWidth="1"/>
    <col min="6379" max="6379" width="2.19921875" style="8" customWidth="1"/>
    <col min="6380" max="6618" width="2" style="8"/>
    <col min="6619" max="6619" width="4.8984375" style="8" customWidth="1"/>
    <col min="6620" max="6620" width="2.796875" style="8" customWidth="1"/>
    <col min="6621" max="6621" width="3.296875" style="8" customWidth="1"/>
    <col min="6622" max="6622" width="15.19921875" style="8" customWidth="1"/>
    <col min="6623" max="6623" width="15.59765625" style="8" customWidth="1"/>
    <col min="6624" max="6624" width="7.296875" style="8" customWidth="1"/>
    <col min="6625" max="6626" width="11.69921875" style="8" customWidth="1"/>
    <col min="6627" max="6631" width="2.09765625" style="8" customWidth="1"/>
    <col min="6632" max="6632" width="10.5" style="8" customWidth="1"/>
    <col min="6633" max="6634" width="2.09765625" style="8" customWidth="1"/>
    <col min="6635" max="6635" width="2.19921875" style="8" customWidth="1"/>
    <col min="6636" max="6874" width="2" style="8"/>
    <col min="6875" max="6875" width="4.8984375" style="8" customWidth="1"/>
    <col min="6876" max="6876" width="2.796875" style="8" customWidth="1"/>
    <col min="6877" max="6877" width="3.296875" style="8" customWidth="1"/>
    <col min="6878" max="6878" width="15.19921875" style="8" customWidth="1"/>
    <col min="6879" max="6879" width="15.59765625" style="8" customWidth="1"/>
    <col min="6880" max="6880" width="7.296875" style="8" customWidth="1"/>
    <col min="6881" max="6882" width="11.69921875" style="8" customWidth="1"/>
    <col min="6883" max="6887" width="2.09765625" style="8" customWidth="1"/>
    <col min="6888" max="6888" width="10.5" style="8" customWidth="1"/>
    <col min="6889" max="6890" width="2.09765625" style="8" customWidth="1"/>
    <col min="6891" max="6891" width="2.19921875" style="8" customWidth="1"/>
    <col min="6892" max="7130" width="2" style="8"/>
    <col min="7131" max="7131" width="4.8984375" style="8" customWidth="1"/>
    <col min="7132" max="7132" width="2.796875" style="8" customWidth="1"/>
    <col min="7133" max="7133" width="3.296875" style="8" customWidth="1"/>
    <col min="7134" max="7134" width="15.19921875" style="8" customWidth="1"/>
    <col min="7135" max="7135" width="15.59765625" style="8" customWidth="1"/>
    <col min="7136" max="7136" width="7.296875" style="8" customWidth="1"/>
    <col min="7137" max="7138" width="11.69921875" style="8" customWidth="1"/>
    <col min="7139" max="7143" width="2.09765625" style="8" customWidth="1"/>
    <col min="7144" max="7144" width="10.5" style="8" customWidth="1"/>
    <col min="7145" max="7146" width="2.09765625" style="8" customWidth="1"/>
    <col min="7147" max="7147" width="2.19921875" style="8" customWidth="1"/>
    <col min="7148" max="7386" width="2" style="8"/>
    <col min="7387" max="7387" width="4.8984375" style="8" customWidth="1"/>
    <col min="7388" max="7388" width="2.796875" style="8" customWidth="1"/>
    <col min="7389" max="7389" width="3.296875" style="8" customWidth="1"/>
    <col min="7390" max="7390" width="15.19921875" style="8" customWidth="1"/>
    <col min="7391" max="7391" width="15.59765625" style="8" customWidth="1"/>
    <col min="7392" max="7392" width="7.296875" style="8" customWidth="1"/>
    <col min="7393" max="7394" width="11.69921875" style="8" customWidth="1"/>
    <col min="7395" max="7399" width="2.09765625" style="8" customWidth="1"/>
    <col min="7400" max="7400" width="10.5" style="8" customWidth="1"/>
    <col min="7401" max="7402" width="2.09765625" style="8" customWidth="1"/>
    <col min="7403" max="7403" width="2.19921875" style="8" customWidth="1"/>
    <col min="7404" max="7642" width="2" style="8"/>
    <col min="7643" max="7643" width="4.8984375" style="8" customWidth="1"/>
    <col min="7644" max="7644" width="2.796875" style="8" customWidth="1"/>
    <col min="7645" max="7645" width="3.296875" style="8" customWidth="1"/>
    <col min="7646" max="7646" width="15.19921875" style="8" customWidth="1"/>
    <col min="7647" max="7647" width="15.59765625" style="8" customWidth="1"/>
    <col min="7648" max="7648" width="7.296875" style="8" customWidth="1"/>
    <col min="7649" max="7650" width="11.69921875" style="8" customWidth="1"/>
    <col min="7651" max="7655" width="2.09765625" style="8" customWidth="1"/>
    <col min="7656" max="7656" width="10.5" style="8" customWidth="1"/>
    <col min="7657" max="7658" width="2.09765625" style="8" customWidth="1"/>
    <col min="7659" max="7659" width="2.19921875" style="8" customWidth="1"/>
    <col min="7660" max="7898" width="2" style="8"/>
    <col min="7899" max="7899" width="4.8984375" style="8" customWidth="1"/>
    <col min="7900" max="7900" width="2.796875" style="8" customWidth="1"/>
    <col min="7901" max="7901" width="3.296875" style="8" customWidth="1"/>
    <col min="7902" max="7902" width="15.19921875" style="8" customWidth="1"/>
    <col min="7903" max="7903" width="15.59765625" style="8" customWidth="1"/>
    <col min="7904" max="7904" width="7.296875" style="8" customWidth="1"/>
    <col min="7905" max="7906" width="11.69921875" style="8" customWidth="1"/>
    <col min="7907" max="7911" width="2.09765625" style="8" customWidth="1"/>
    <col min="7912" max="7912" width="10.5" style="8" customWidth="1"/>
    <col min="7913" max="7914" width="2.09765625" style="8" customWidth="1"/>
    <col min="7915" max="7915" width="2.19921875" style="8" customWidth="1"/>
    <col min="7916" max="8154" width="2" style="8"/>
    <col min="8155" max="8155" width="4.8984375" style="8" customWidth="1"/>
    <col min="8156" max="8156" width="2.796875" style="8" customWidth="1"/>
    <col min="8157" max="8157" width="3.296875" style="8" customWidth="1"/>
    <col min="8158" max="8158" width="15.19921875" style="8" customWidth="1"/>
    <col min="8159" max="8159" width="15.59765625" style="8" customWidth="1"/>
    <col min="8160" max="8160" width="7.296875" style="8" customWidth="1"/>
    <col min="8161" max="8162" width="11.69921875" style="8" customWidth="1"/>
    <col min="8163" max="8167" width="2.09765625" style="8" customWidth="1"/>
    <col min="8168" max="8168" width="10.5" style="8" customWidth="1"/>
    <col min="8169" max="8170" width="2.09765625" style="8" customWidth="1"/>
    <col min="8171" max="8171" width="2.19921875" style="8" customWidth="1"/>
    <col min="8172" max="8410" width="2" style="8"/>
    <col min="8411" max="8411" width="4.8984375" style="8" customWidth="1"/>
    <col min="8412" max="8412" width="2.796875" style="8" customWidth="1"/>
    <col min="8413" max="8413" width="3.296875" style="8" customWidth="1"/>
    <col min="8414" max="8414" width="15.19921875" style="8" customWidth="1"/>
    <col min="8415" max="8415" width="15.59765625" style="8" customWidth="1"/>
    <col min="8416" max="8416" width="7.296875" style="8" customWidth="1"/>
    <col min="8417" max="8418" width="11.69921875" style="8" customWidth="1"/>
    <col min="8419" max="8423" width="2.09765625" style="8" customWidth="1"/>
    <col min="8424" max="8424" width="10.5" style="8" customWidth="1"/>
    <col min="8425" max="8426" width="2.09765625" style="8" customWidth="1"/>
    <col min="8427" max="8427" width="2.19921875" style="8" customWidth="1"/>
    <col min="8428" max="8666" width="2" style="8"/>
    <col min="8667" max="8667" width="4.8984375" style="8" customWidth="1"/>
    <col min="8668" max="8668" width="2.796875" style="8" customWidth="1"/>
    <col min="8669" max="8669" width="3.296875" style="8" customWidth="1"/>
    <col min="8670" max="8670" width="15.19921875" style="8" customWidth="1"/>
    <col min="8671" max="8671" width="15.59765625" style="8" customWidth="1"/>
    <col min="8672" max="8672" width="7.296875" style="8" customWidth="1"/>
    <col min="8673" max="8674" width="11.69921875" style="8" customWidth="1"/>
    <col min="8675" max="8679" width="2.09765625" style="8" customWidth="1"/>
    <col min="8680" max="8680" width="10.5" style="8" customWidth="1"/>
    <col min="8681" max="8682" width="2.09765625" style="8" customWidth="1"/>
    <col min="8683" max="8683" width="2.19921875" style="8" customWidth="1"/>
    <col min="8684" max="8922" width="2" style="8"/>
    <col min="8923" max="8923" width="4.8984375" style="8" customWidth="1"/>
    <col min="8924" max="8924" width="2.796875" style="8" customWidth="1"/>
    <col min="8925" max="8925" width="3.296875" style="8" customWidth="1"/>
    <col min="8926" max="8926" width="15.19921875" style="8" customWidth="1"/>
    <col min="8927" max="8927" width="15.59765625" style="8" customWidth="1"/>
    <col min="8928" max="8928" width="7.296875" style="8" customWidth="1"/>
    <col min="8929" max="8930" width="11.69921875" style="8" customWidth="1"/>
    <col min="8931" max="8935" width="2.09765625" style="8" customWidth="1"/>
    <col min="8936" max="8936" width="10.5" style="8" customWidth="1"/>
    <col min="8937" max="8938" width="2.09765625" style="8" customWidth="1"/>
    <col min="8939" max="8939" width="2.19921875" style="8" customWidth="1"/>
    <col min="8940" max="9178" width="2" style="8"/>
    <col min="9179" max="9179" width="4.8984375" style="8" customWidth="1"/>
    <col min="9180" max="9180" width="2.796875" style="8" customWidth="1"/>
    <col min="9181" max="9181" width="3.296875" style="8" customWidth="1"/>
    <col min="9182" max="9182" width="15.19921875" style="8" customWidth="1"/>
    <col min="9183" max="9183" width="15.59765625" style="8" customWidth="1"/>
    <col min="9184" max="9184" width="7.296875" style="8" customWidth="1"/>
    <col min="9185" max="9186" width="11.69921875" style="8" customWidth="1"/>
    <col min="9187" max="9191" width="2.09765625" style="8" customWidth="1"/>
    <col min="9192" max="9192" width="10.5" style="8" customWidth="1"/>
    <col min="9193" max="9194" width="2.09765625" style="8" customWidth="1"/>
    <col min="9195" max="9195" width="2.19921875" style="8" customWidth="1"/>
    <col min="9196" max="9434" width="2" style="8"/>
    <col min="9435" max="9435" width="4.8984375" style="8" customWidth="1"/>
    <col min="9436" max="9436" width="2.796875" style="8" customWidth="1"/>
    <col min="9437" max="9437" width="3.296875" style="8" customWidth="1"/>
    <col min="9438" max="9438" width="15.19921875" style="8" customWidth="1"/>
    <col min="9439" max="9439" width="15.59765625" style="8" customWidth="1"/>
    <col min="9440" max="9440" width="7.296875" style="8" customWidth="1"/>
    <col min="9441" max="9442" width="11.69921875" style="8" customWidth="1"/>
    <col min="9443" max="9447" width="2.09765625" style="8" customWidth="1"/>
    <col min="9448" max="9448" width="10.5" style="8" customWidth="1"/>
    <col min="9449" max="9450" width="2.09765625" style="8" customWidth="1"/>
    <col min="9451" max="9451" width="2.19921875" style="8" customWidth="1"/>
    <col min="9452" max="9690" width="2" style="8"/>
    <col min="9691" max="9691" width="4.8984375" style="8" customWidth="1"/>
    <col min="9692" max="9692" width="2.796875" style="8" customWidth="1"/>
    <col min="9693" max="9693" width="3.296875" style="8" customWidth="1"/>
    <col min="9694" max="9694" width="15.19921875" style="8" customWidth="1"/>
    <col min="9695" max="9695" width="15.59765625" style="8" customWidth="1"/>
    <col min="9696" max="9696" width="7.296875" style="8" customWidth="1"/>
    <col min="9697" max="9698" width="11.69921875" style="8" customWidth="1"/>
    <col min="9699" max="9703" width="2.09765625" style="8" customWidth="1"/>
    <col min="9704" max="9704" width="10.5" style="8" customWidth="1"/>
    <col min="9705" max="9706" width="2.09765625" style="8" customWidth="1"/>
    <col min="9707" max="9707" width="2.19921875" style="8" customWidth="1"/>
    <col min="9708" max="9946" width="2" style="8"/>
    <col min="9947" max="9947" width="4.8984375" style="8" customWidth="1"/>
    <col min="9948" max="9948" width="2.796875" style="8" customWidth="1"/>
    <col min="9949" max="9949" width="3.296875" style="8" customWidth="1"/>
    <col min="9950" max="9950" width="15.19921875" style="8" customWidth="1"/>
    <col min="9951" max="9951" width="15.59765625" style="8" customWidth="1"/>
    <col min="9952" max="9952" width="7.296875" style="8" customWidth="1"/>
    <col min="9953" max="9954" width="11.69921875" style="8" customWidth="1"/>
    <col min="9955" max="9959" width="2.09765625" style="8" customWidth="1"/>
    <col min="9960" max="9960" width="10.5" style="8" customWidth="1"/>
    <col min="9961" max="9962" width="2.09765625" style="8" customWidth="1"/>
    <col min="9963" max="9963" width="2.19921875" style="8" customWidth="1"/>
    <col min="9964" max="10202" width="2" style="8"/>
    <col min="10203" max="10203" width="4.8984375" style="8" customWidth="1"/>
    <col min="10204" max="10204" width="2.796875" style="8" customWidth="1"/>
    <col min="10205" max="10205" width="3.296875" style="8" customWidth="1"/>
    <col min="10206" max="10206" width="15.19921875" style="8" customWidth="1"/>
    <col min="10207" max="10207" width="15.59765625" style="8" customWidth="1"/>
    <col min="10208" max="10208" width="7.296875" style="8" customWidth="1"/>
    <col min="10209" max="10210" width="11.69921875" style="8" customWidth="1"/>
    <col min="10211" max="10215" width="2.09765625" style="8" customWidth="1"/>
    <col min="10216" max="10216" width="10.5" style="8" customWidth="1"/>
    <col min="10217" max="10218" width="2.09765625" style="8" customWidth="1"/>
    <col min="10219" max="10219" width="2.19921875" style="8" customWidth="1"/>
    <col min="10220" max="10458" width="2" style="8"/>
    <col min="10459" max="10459" width="4.8984375" style="8" customWidth="1"/>
    <col min="10460" max="10460" width="2.796875" style="8" customWidth="1"/>
    <col min="10461" max="10461" width="3.296875" style="8" customWidth="1"/>
    <col min="10462" max="10462" width="15.19921875" style="8" customWidth="1"/>
    <col min="10463" max="10463" width="15.59765625" style="8" customWidth="1"/>
    <col min="10464" max="10464" width="7.296875" style="8" customWidth="1"/>
    <col min="10465" max="10466" width="11.69921875" style="8" customWidth="1"/>
    <col min="10467" max="10471" width="2.09765625" style="8" customWidth="1"/>
    <col min="10472" max="10472" width="10.5" style="8" customWidth="1"/>
    <col min="10473" max="10474" width="2.09765625" style="8" customWidth="1"/>
    <col min="10475" max="10475" width="2.19921875" style="8" customWidth="1"/>
    <col min="10476" max="10714" width="2" style="8"/>
    <col min="10715" max="10715" width="4.8984375" style="8" customWidth="1"/>
    <col min="10716" max="10716" width="2.796875" style="8" customWidth="1"/>
    <col min="10717" max="10717" width="3.296875" style="8" customWidth="1"/>
    <col min="10718" max="10718" width="15.19921875" style="8" customWidth="1"/>
    <col min="10719" max="10719" width="15.59765625" style="8" customWidth="1"/>
    <col min="10720" max="10720" width="7.296875" style="8" customWidth="1"/>
    <col min="10721" max="10722" width="11.69921875" style="8" customWidth="1"/>
    <col min="10723" max="10727" width="2.09765625" style="8" customWidth="1"/>
    <col min="10728" max="10728" width="10.5" style="8" customWidth="1"/>
    <col min="10729" max="10730" width="2.09765625" style="8" customWidth="1"/>
    <col min="10731" max="10731" width="2.19921875" style="8" customWidth="1"/>
    <col min="10732" max="10970" width="2" style="8"/>
    <col min="10971" max="10971" width="4.8984375" style="8" customWidth="1"/>
    <col min="10972" max="10972" width="2.796875" style="8" customWidth="1"/>
    <col min="10973" max="10973" width="3.296875" style="8" customWidth="1"/>
    <col min="10974" max="10974" width="15.19921875" style="8" customWidth="1"/>
    <col min="10975" max="10975" width="15.59765625" style="8" customWidth="1"/>
    <col min="10976" max="10976" width="7.296875" style="8" customWidth="1"/>
    <col min="10977" max="10978" width="11.69921875" style="8" customWidth="1"/>
    <col min="10979" max="10983" width="2.09765625" style="8" customWidth="1"/>
    <col min="10984" max="10984" width="10.5" style="8" customWidth="1"/>
    <col min="10985" max="10986" width="2.09765625" style="8" customWidth="1"/>
    <col min="10987" max="10987" width="2.19921875" style="8" customWidth="1"/>
    <col min="10988" max="11226" width="2" style="8"/>
    <col min="11227" max="11227" width="4.8984375" style="8" customWidth="1"/>
    <col min="11228" max="11228" width="2.796875" style="8" customWidth="1"/>
    <col min="11229" max="11229" width="3.296875" style="8" customWidth="1"/>
    <col min="11230" max="11230" width="15.19921875" style="8" customWidth="1"/>
    <col min="11231" max="11231" width="15.59765625" style="8" customWidth="1"/>
    <col min="11232" max="11232" width="7.296875" style="8" customWidth="1"/>
    <col min="11233" max="11234" width="11.69921875" style="8" customWidth="1"/>
    <col min="11235" max="11239" width="2.09765625" style="8" customWidth="1"/>
    <col min="11240" max="11240" width="10.5" style="8" customWidth="1"/>
    <col min="11241" max="11242" width="2.09765625" style="8" customWidth="1"/>
    <col min="11243" max="11243" width="2.19921875" style="8" customWidth="1"/>
    <col min="11244" max="11482" width="2" style="8"/>
    <col min="11483" max="11483" width="4.8984375" style="8" customWidth="1"/>
    <col min="11484" max="11484" width="2.796875" style="8" customWidth="1"/>
    <col min="11485" max="11485" width="3.296875" style="8" customWidth="1"/>
    <col min="11486" max="11486" width="15.19921875" style="8" customWidth="1"/>
    <col min="11487" max="11487" width="15.59765625" style="8" customWidth="1"/>
    <col min="11488" max="11488" width="7.296875" style="8" customWidth="1"/>
    <col min="11489" max="11490" width="11.69921875" style="8" customWidth="1"/>
    <col min="11491" max="11495" width="2.09765625" style="8" customWidth="1"/>
    <col min="11496" max="11496" width="10.5" style="8" customWidth="1"/>
    <col min="11497" max="11498" width="2.09765625" style="8" customWidth="1"/>
    <col min="11499" max="11499" width="2.19921875" style="8" customWidth="1"/>
    <col min="11500" max="11738" width="2" style="8"/>
    <col min="11739" max="11739" width="4.8984375" style="8" customWidth="1"/>
    <col min="11740" max="11740" width="2.796875" style="8" customWidth="1"/>
    <col min="11741" max="11741" width="3.296875" style="8" customWidth="1"/>
    <col min="11742" max="11742" width="15.19921875" style="8" customWidth="1"/>
    <col min="11743" max="11743" width="15.59765625" style="8" customWidth="1"/>
    <col min="11744" max="11744" width="7.296875" style="8" customWidth="1"/>
    <col min="11745" max="11746" width="11.69921875" style="8" customWidth="1"/>
    <col min="11747" max="11751" width="2.09765625" style="8" customWidth="1"/>
    <col min="11752" max="11752" width="10.5" style="8" customWidth="1"/>
    <col min="11753" max="11754" width="2.09765625" style="8" customWidth="1"/>
    <col min="11755" max="11755" width="2.19921875" style="8" customWidth="1"/>
    <col min="11756" max="11994" width="2" style="8"/>
    <col min="11995" max="11995" width="4.8984375" style="8" customWidth="1"/>
    <col min="11996" max="11996" width="2.796875" style="8" customWidth="1"/>
    <col min="11997" max="11997" width="3.296875" style="8" customWidth="1"/>
    <col min="11998" max="11998" width="15.19921875" style="8" customWidth="1"/>
    <col min="11999" max="11999" width="15.59765625" style="8" customWidth="1"/>
    <col min="12000" max="12000" width="7.296875" style="8" customWidth="1"/>
    <col min="12001" max="12002" width="11.69921875" style="8" customWidth="1"/>
    <col min="12003" max="12007" width="2.09765625" style="8" customWidth="1"/>
    <col min="12008" max="12008" width="10.5" style="8" customWidth="1"/>
    <col min="12009" max="12010" width="2.09765625" style="8" customWidth="1"/>
    <col min="12011" max="12011" width="2.19921875" style="8" customWidth="1"/>
    <col min="12012" max="12250" width="2" style="8"/>
    <col min="12251" max="12251" width="4.8984375" style="8" customWidth="1"/>
    <col min="12252" max="12252" width="2.796875" style="8" customWidth="1"/>
    <col min="12253" max="12253" width="3.296875" style="8" customWidth="1"/>
    <col min="12254" max="12254" width="15.19921875" style="8" customWidth="1"/>
    <col min="12255" max="12255" width="15.59765625" style="8" customWidth="1"/>
    <col min="12256" max="12256" width="7.296875" style="8" customWidth="1"/>
    <col min="12257" max="12258" width="11.69921875" style="8" customWidth="1"/>
    <col min="12259" max="12263" width="2.09765625" style="8" customWidth="1"/>
    <col min="12264" max="12264" width="10.5" style="8" customWidth="1"/>
    <col min="12265" max="12266" width="2.09765625" style="8" customWidth="1"/>
    <col min="12267" max="12267" width="2.19921875" style="8" customWidth="1"/>
    <col min="12268" max="12506" width="2" style="8"/>
    <col min="12507" max="12507" width="4.8984375" style="8" customWidth="1"/>
    <col min="12508" max="12508" width="2.796875" style="8" customWidth="1"/>
    <col min="12509" max="12509" width="3.296875" style="8" customWidth="1"/>
    <col min="12510" max="12510" width="15.19921875" style="8" customWidth="1"/>
    <col min="12511" max="12511" width="15.59765625" style="8" customWidth="1"/>
    <col min="12512" max="12512" width="7.296875" style="8" customWidth="1"/>
    <col min="12513" max="12514" width="11.69921875" style="8" customWidth="1"/>
    <col min="12515" max="12519" width="2.09765625" style="8" customWidth="1"/>
    <col min="12520" max="12520" width="10.5" style="8" customWidth="1"/>
    <col min="12521" max="12522" width="2.09765625" style="8" customWidth="1"/>
    <col min="12523" max="12523" width="2.19921875" style="8" customWidth="1"/>
    <col min="12524" max="12762" width="2" style="8"/>
    <col min="12763" max="12763" width="4.8984375" style="8" customWidth="1"/>
    <col min="12764" max="12764" width="2.796875" style="8" customWidth="1"/>
    <col min="12765" max="12765" width="3.296875" style="8" customWidth="1"/>
    <col min="12766" max="12766" width="15.19921875" style="8" customWidth="1"/>
    <col min="12767" max="12767" width="15.59765625" style="8" customWidth="1"/>
    <col min="12768" max="12768" width="7.296875" style="8" customWidth="1"/>
    <col min="12769" max="12770" width="11.69921875" style="8" customWidth="1"/>
    <col min="12771" max="12775" width="2.09765625" style="8" customWidth="1"/>
    <col min="12776" max="12776" width="10.5" style="8" customWidth="1"/>
    <col min="12777" max="12778" width="2.09765625" style="8" customWidth="1"/>
    <col min="12779" max="12779" width="2.19921875" style="8" customWidth="1"/>
    <col min="12780" max="13018" width="2" style="8"/>
    <col min="13019" max="13019" width="4.8984375" style="8" customWidth="1"/>
    <col min="13020" max="13020" width="2.796875" style="8" customWidth="1"/>
    <col min="13021" max="13021" width="3.296875" style="8" customWidth="1"/>
    <col min="13022" max="13022" width="15.19921875" style="8" customWidth="1"/>
    <col min="13023" max="13023" width="15.59765625" style="8" customWidth="1"/>
    <col min="13024" max="13024" width="7.296875" style="8" customWidth="1"/>
    <col min="13025" max="13026" width="11.69921875" style="8" customWidth="1"/>
    <col min="13027" max="13031" width="2.09765625" style="8" customWidth="1"/>
    <col min="13032" max="13032" width="10.5" style="8" customWidth="1"/>
    <col min="13033" max="13034" width="2.09765625" style="8" customWidth="1"/>
    <col min="13035" max="13035" width="2.19921875" style="8" customWidth="1"/>
    <col min="13036" max="13274" width="2" style="8"/>
    <col min="13275" max="13275" width="4.8984375" style="8" customWidth="1"/>
    <col min="13276" max="13276" width="2.796875" style="8" customWidth="1"/>
    <col min="13277" max="13277" width="3.296875" style="8" customWidth="1"/>
    <col min="13278" max="13278" width="15.19921875" style="8" customWidth="1"/>
    <col min="13279" max="13279" width="15.59765625" style="8" customWidth="1"/>
    <col min="13280" max="13280" width="7.296875" style="8" customWidth="1"/>
    <col min="13281" max="13282" width="11.69921875" style="8" customWidth="1"/>
    <col min="13283" max="13287" width="2.09765625" style="8" customWidth="1"/>
    <col min="13288" max="13288" width="10.5" style="8" customWidth="1"/>
    <col min="13289" max="13290" width="2.09765625" style="8" customWidth="1"/>
    <col min="13291" max="13291" width="2.19921875" style="8" customWidth="1"/>
    <col min="13292" max="13530" width="2" style="8"/>
    <col min="13531" max="13531" width="4.8984375" style="8" customWidth="1"/>
    <col min="13532" max="13532" width="2.796875" style="8" customWidth="1"/>
    <col min="13533" max="13533" width="3.296875" style="8" customWidth="1"/>
    <col min="13534" max="13534" width="15.19921875" style="8" customWidth="1"/>
    <col min="13535" max="13535" width="15.59765625" style="8" customWidth="1"/>
    <col min="13536" max="13536" width="7.296875" style="8" customWidth="1"/>
    <col min="13537" max="13538" width="11.69921875" style="8" customWidth="1"/>
    <col min="13539" max="13543" width="2.09765625" style="8" customWidth="1"/>
    <col min="13544" max="13544" width="10.5" style="8" customWidth="1"/>
    <col min="13545" max="13546" width="2.09765625" style="8" customWidth="1"/>
    <col min="13547" max="13547" width="2.19921875" style="8" customWidth="1"/>
    <col min="13548" max="13786" width="2" style="8"/>
    <col min="13787" max="13787" width="4.8984375" style="8" customWidth="1"/>
    <col min="13788" max="13788" width="2.796875" style="8" customWidth="1"/>
    <col min="13789" max="13789" width="3.296875" style="8" customWidth="1"/>
    <col min="13790" max="13790" width="15.19921875" style="8" customWidth="1"/>
    <col min="13791" max="13791" width="15.59765625" style="8" customWidth="1"/>
    <col min="13792" max="13792" width="7.296875" style="8" customWidth="1"/>
    <col min="13793" max="13794" width="11.69921875" style="8" customWidth="1"/>
    <col min="13795" max="13799" width="2.09765625" style="8" customWidth="1"/>
    <col min="13800" max="13800" width="10.5" style="8" customWidth="1"/>
    <col min="13801" max="13802" width="2.09765625" style="8" customWidth="1"/>
    <col min="13803" max="13803" width="2.19921875" style="8" customWidth="1"/>
    <col min="13804" max="14042" width="2" style="8"/>
    <col min="14043" max="14043" width="4.8984375" style="8" customWidth="1"/>
    <col min="14044" max="14044" width="2.796875" style="8" customWidth="1"/>
    <col min="14045" max="14045" width="3.296875" style="8" customWidth="1"/>
    <col min="14046" max="14046" width="15.19921875" style="8" customWidth="1"/>
    <col min="14047" max="14047" width="15.59765625" style="8" customWidth="1"/>
    <col min="14048" max="14048" width="7.296875" style="8" customWidth="1"/>
    <col min="14049" max="14050" width="11.69921875" style="8" customWidth="1"/>
    <col min="14051" max="14055" width="2.09765625" style="8" customWidth="1"/>
    <col min="14056" max="14056" width="10.5" style="8" customWidth="1"/>
    <col min="14057" max="14058" width="2.09765625" style="8" customWidth="1"/>
    <col min="14059" max="14059" width="2.19921875" style="8" customWidth="1"/>
    <col min="14060" max="14298" width="2" style="8"/>
    <col min="14299" max="14299" width="4.8984375" style="8" customWidth="1"/>
    <col min="14300" max="14300" width="2.796875" style="8" customWidth="1"/>
    <col min="14301" max="14301" width="3.296875" style="8" customWidth="1"/>
    <col min="14302" max="14302" width="15.19921875" style="8" customWidth="1"/>
    <col min="14303" max="14303" width="15.59765625" style="8" customWidth="1"/>
    <col min="14304" max="14304" width="7.296875" style="8" customWidth="1"/>
    <col min="14305" max="14306" width="11.69921875" style="8" customWidth="1"/>
    <col min="14307" max="14311" width="2.09765625" style="8" customWidth="1"/>
    <col min="14312" max="14312" width="10.5" style="8" customWidth="1"/>
    <col min="14313" max="14314" width="2.09765625" style="8" customWidth="1"/>
    <col min="14315" max="14315" width="2.19921875" style="8" customWidth="1"/>
    <col min="14316" max="14554" width="2" style="8"/>
    <col min="14555" max="14555" width="4.8984375" style="8" customWidth="1"/>
    <col min="14556" max="14556" width="2.796875" style="8" customWidth="1"/>
    <col min="14557" max="14557" width="3.296875" style="8" customWidth="1"/>
    <col min="14558" max="14558" width="15.19921875" style="8" customWidth="1"/>
    <col min="14559" max="14559" width="15.59765625" style="8" customWidth="1"/>
    <col min="14560" max="14560" width="7.296875" style="8" customWidth="1"/>
    <col min="14561" max="14562" width="11.69921875" style="8" customWidth="1"/>
    <col min="14563" max="14567" width="2.09765625" style="8" customWidth="1"/>
    <col min="14568" max="14568" width="10.5" style="8" customWidth="1"/>
    <col min="14569" max="14570" width="2.09765625" style="8" customWidth="1"/>
    <col min="14571" max="14571" width="2.19921875" style="8" customWidth="1"/>
    <col min="14572" max="14810" width="2" style="8"/>
    <col min="14811" max="14811" width="4.8984375" style="8" customWidth="1"/>
    <col min="14812" max="14812" width="2.796875" style="8" customWidth="1"/>
    <col min="14813" max="14813" width="3.296875" style="8" customWidth="1"/>
    <col min="14814" max="14814" width="15.19921875" style="8" customWidth="1"/>
    <col min="14815" max="14815" width="15.59765625" style="8" customWidth="1"/>
    <col min="14816" max="14816" width="7.296875" style="8" customWidth="1"/>
    <col min="14817" max="14818" width="11.69921875" style="8" customWidth="1"/>
    <col min="14819" max="14823" width="2.09765625" style="8" customWidth="1"/>
    <col min="14824" max="14824" width="10.5" style="8" customWidth="1"/>
    <col min="14825" max="14826" width="2.09765625" style="8" customWidth="1"/>
    <col min="14827" max="14827" width="2.19921875" style="8" customWidth="1"/>
    <col min="14828" max="15066" width="2" style="8"/>
    <col min="15067" max="15067" width="4.8984375" style="8" customWidth="1"/>
    <col min="15068" max="15068" width="2.796875" style="8" customWidth="1"/>
    <col min="15069" max="15069" width="3.296875" style="8" customWidth="1"/>
    <col min="15070" max="15070" width="15.19921875" style="8" customWidth="1"/>
    <col min="15071" max="15071" width="15.59765625" style="8" customWidth="1"/>
    <col min="15072" max="15072" width="7.296875" style="8" customWidth="1"/>
    <col min="15073" max="15074" width="11.69921875" style="8" customWidth="1"/>
    <col min="15075" max="15079" width="2.09765625" style="8" customWidth="1"/>
    <col min="15080" max="15080" width="10.5" style="8" customWidth="1"/>
    <col min="15081" max="15082" width="2.09765625" style="8" customWidth="1"/>
    <col min="15083" max="15083" width="2.19921875" style="8" customWidth="1"/>
    <col min="15084" max="15322" width="2" style="8"/>
    <col min="15323" max="15323" width="4.8984375" style="8" customWidth="1"/>
    <col min="15324" max="15324" width="2.796875" style="8" customWidth="1"/>
    <col min="15325" max="15325" width="3.296875" style="8" customWidth="1"/>
    <col min="15326" max="15326" width="15.19921875" style="8" customWidth="1"/>
    <col min="15327" max="15327" width="15.59765625" style="8" customWidth="1"/>
    <col min="15328" max="15328" width="7.296875" style="8" customWidth="1"/>
    <col min="15329" max="15330" width="11.69921875" style="8" customWidth="1"/>
    <col min="15331" max="15335" width="2.09765625" style="8" customWidth="1"/>
    <col min="15336" max="15336" width="10.5" style="8" customWidth="1"/>
    <col min="15337" max="15338" width="2.09765625" style="8" customWidth="1"/>
    <col min="15339" max="15339" width="2.19921875" style="8" customWidth="1"/>
    <col min="15340" max="15578" width="2" style="8"/>
    <col min="15579" max="15579" width="4.8984375" style="8" customWidth="1"/>
    <col min="15580" max="15580" width="2.796875" style="8" customWidth="1"/>
    <col min="15581" max="15581" width="3.296875" style="8" customWidth="1"/>
    <col min="15582" max="15582" width="15.19921875" style="8" customWidth="1"/>
    <col min="15583" max="15583" width="15.59765625" style="8" customWidth="1"/>
    <col min="15584" max="15584" width="7.296875" style="8" customWidth="1"/>
    <col min="15585" max="15586" width="11.69921875" style="8" customWidth="1"/>
    <col min="15587" max="15591" width="2.09765625" style="8" customWidth="1"/>
    <col min="15592" max="15592" width="10.5" style="8" customWidth="1"/>
    <col min="15593" max="15594" width="2.09765625" style="8" customWidth="1"/>
    <col min="15595" max="15595" width="2.19921875" style="8" customWidth="1"/>
    <col min="15596" max="15834" width="2" style="8"/>
    <col min="15835" max="15835" width="4.8984375" style="8" customWidth="1"/>
    <col min="15836" max="15836" width="2.796875" style="8" customWidth="1"/>
    <col min="15837" max="15837" width="3.296875" style="8" customWidth="1"/>
    <col min="15838" max="15838" width="15.19921875" style="8" customWidth="1"/>
    <col min="15839" max="15839" width="15.59765625" style="8" customWidth="1"/>
    <col min="15840" max="15840" width="7.296875" style="8" customWidth="1"/>
    <col min="15841" max="15842" width="11.69921875" style="8" customWidth="1"/>
    <col min="15843" max="15847" width="2.09765625" style="8" customWidth="1"/>
    <col min="15848" max="15848" width="10.5" style="8" customWidth="1"/>
    <col min="15849" max="15850" width="2.09765625" style="8" customWidth="1"/>
    <col min="15851" max="15851" width="2.19921875" style="8" customWidth="1"/>
    <col min="15852" max="16090" width="2" style="8"/>
    <col min="16091" max="16091" width="4.8984375" style="8" customWidth="1"/>
    <col min="16092" max="16092" width="2.796875" style="8" customWidth="1"/>
    <col min="16093" max="16093" width="3.296875" style="8" customWidth="1"/>
    <col min="16094" max="16094" width="15.19921875" style="8" customWidth="1"/>
    <col min="16095" max="16095" width="15.59765625" style="8" customWidth="1"/>
    <col min="16096" max="16096" width="7.296875" style="8" customWidth="1"/>
    <col min="16097" max="16098" width="11.69921875" style="8" customWidth="1"/>
    <col min="16099" max="16103" width="2.09765625" style="8" customWidth="1"/>
    <col min="16104" max="16104" width="10.5" style="8" customWidth="1"/>
    <col min="16105" max="16106" width="2.09765625" style="8" customWidth="1"/>
    <col min="16107" max="16107" width="2.19921875" style="8" customWidth="1"/>
    <col min="16108" max="16384" width="2" style="8"/>
  </cols>
  <sheetData>
    <row r="1" spans="2:12" ht="16.2">
      <c r="B1" s="20" t="s">
        <v>198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2" customHeight="1">
      <c r="C3" s="10">
        <v>1</v>
      </c>
      <c r="D3" s="11" t="s">
        <v>100</v>
      </c>
      <c r="E3" s="129" t="s">
        <v>145</v>
      </c>
      <c r="F3" s="129"/>
      <c r="G3" s="129"/>
      <c r="H3" s="129"/>
    </row>
    <row r="4" spans="2:12" ht="13.2" customHeight="1">
      <c r="C4" s="12"/>
      <c r="D4" s="13"/>
    </row>
    <row r="5" spans="2:12" ht="13.2" customHeight="1">
      <c r="C5" s="10">
        <v>2</v>
      </c>
      <c r="D5" s="11" t="s">
        <v>101</v>
      </c>
      <c r="E5" s="130" t="s">
        <v>104</v>
      </c>
      <c r="F5" s="130"/>
      <c r="G5" s="130"/>
      <c r="H5" s="130"/>
      <c r="I5" s="8" t="s">
        <v>84</v>
      </c>
    </row>
    <row r="6" spans="2:12" ht="13.2" customHeight="1">
      <c r="C6" s="12"/>
      <c r="D6" s="13"/>
      <c r="I6" s="12" t="s">
        <v>156</v>
      </c>
      <c r="J6" s="150" t="s">
        <v>201</v>
      </c>
      <c r="K6" s="150"/>
    </row>
    <row r="7" spans="2:12" ht="13.2" customHeight="1">
      <c r="C7" s="10">
        <v>3</v>
      </c>
      <c r="D7" s="11" t="s">
        <v>102</v>
      </c>
      <c r="E7" s="130" t="s">
        <v>199</v>
      </c>
      <c r="F7" s="130"/>
      <c r="G7" s="130"/>
      <c r="H7" s="130"/>
    </row>
    <row r="8" spans="2:12" ht="13.2" customHeight="1">
      <c r="C8" s="12"/>
      <c r="D8" s="13"/>
      <c r="I8" s="12" t="s">
        <v>157</v>
      </c>
      <c r="J8" s="150" t="s">
        <v>201</v>
      </c>
      <c r="K8" s="150"/>
    </row>
    <row r="9" spans="2:12" ht="13.2" customHeight="1">
      <c r="C9" s="10">
        <v>4</v>
      </c>
      <c r="D9" s="11" t="s">
        <v>159</v>
      </c>
      <c r="E9" s="130"/>
      <c r="F9" s="130"/>
      <c r="G9" s="130"/>
      <c r="H9" s="130"/>
    </row>
    <row r="10" spans="2:12" ht="13.2" customHeight="1">
      <c r="C10" s="12"/>
      <c r="D10" s="13"/>
    </row>
    <row r="11" spans="2:12" ht="13.2" customHeight="1">
      <c r="C11" s="10">
        <v>5</v>
      </c>
      <c r="D11" s="11" t="s">
        <v>103</v>
      </c>
      <c r="E11" s="130" t="s">
        <v>158</v>
      </c>
      <c r="F11" s="130"/>
      <c r="G11" s="130"/>
      <c r="H11" s="130"/>
    </row>
    <row r="12" spans="2:12" ht="13.2" customHeight="1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2" customHeight="1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>
      <c r="B14" s="134" t="s">
        <v>85</v>
      </c>
      <c r="C14" s="135"/>
      <c r="D14" s="31" t="s">
        <v>87</v>
      </c>
      <c r="E14" s="136" t="s">
        <v>71</v>
      </c>
      <c r="F14" s="139" t="s">
        <v>95</v>
      </c>
      <c r="G14" s="140"/>
      <c r="H14" s="32" t="s">
        <v>98</v>
      </c>
      <c r="I14" s="33" t="s">
        <v>91</v>
      </c>
      <c r="J14" s="32" t="s">
        <v>98</v>
      </c>
      <c r="K14" s="33" t="s">
        <v>91</v>
      </c>
    </row>
    <row r="15" spans="2:12" ht="9.6" customHeight="1">
      <c r="B15" s="114"/>
      <c r="C15" s="115"/>
      <c r="D15" s="34" t="s">
        <v>88</v>
      </c>
      <c r="E15" s="137"/>
      <c r="F15" s="122"/>
      <c r="G15" s="141"/>
      <c r="H15" s="124" t="s">
        <v>168</v>
      </c>
      <c r="I15" s="126"/>
      <c r="J15" s="124" t="s">
        <v>99</v>
      </c>
      <c r="K15" s="126"/>
    </row>
    <row r="16" spans="2:12" ht="9.6" customHeight="1">
      <c r="B16" s="116"/>
      <c r="C16" s="117"/>
      <c r="D16" s="35" t="s">
        <v>89</v>
      </c>
      <c r="E16" s="138"/>
      <c r="F16" s="123"/>
      <c r="G16" s="142"/>
      <c r="H16" s="36" t="s">
        <v>166</v>
      </c>
      <c r="I16" s="37"/>
      <c r="J16" s="36" t="s">
        <v>169</v>
      </c>
      <c r="K16" s="37"/>
    </row>
    <row r="17" spans="2:13" ht="9.6" customHeight="1">
      <c r="B17" s="131" t="s">
        <v>90</v>
      </c>
      <c r="C17" s="91">
        <v>1</v>
      </c>
      <c r="D17" s="21" t="s">
        <v>93</v>
      </c>
      <c r="E17" s="94" t="s">
        <v>72</v>
      </c>
      <c r="F17" s="97" t="s">
        <v>181</v>
      </c>
      <c r="G17" s="127"/>
      <c r="H17" s="22" t="s">
        <v>182</v>
      </c>
      <c r="I17" s="73" t="s">
        <v>183</v>
      </c>
      <c r="J17" s="76" t="s">
        <v>184</v>
      </c>
      <c r="K17" s="77" t="s">
        <v>185</v>
      </c>
      <c r="M17" s="100" t="s">
        <v>191</v>
      </c>
    </row>
    <row r="18" spans="2:13" ht="9.6" customHeight="1">
      <c r="B18" s="132"/>
      <c r="C18" s="92"/>
      <c r="D18" s="101" t="s">
        <v>186</v>
      </c>
      <c r="E18" s="95" t="s">
        <v>93</v>
      </c>
      <c r="F18" s="98" t="s">
        <v>93</v>
      </c>
      <c r="G18" s="128"/>
      <c r="H18" s="103" t="s">
        <v>187</v>
      </c>
      <c r="I18" s="104" t="s">
        <v>93</v>
      </c>
      <c r="J18" s="103" t="s">
        <v>188</v>
      </c>
      <c r="K18" s="107" t="s">
        <v>93</v>
      </c>
      <c r="M18" s="100"/>
    </row>
    <row r="19" spans="2:13" ht="9.6" customHeight="1">
      <c r="B19" s="132"/>
      <c r="C19" s="92"/>
      <c r="D19" s="102" t="s">
        <v>93</v>
      </c>
      <c r="E19" s="95" t="s">
        <v>186</v>
      </c>
      <c r="F19" s="98" t="s">
        <v>186</v>
      </c>
      <c r="G19" s="128"/>
      <c r="H19" s="103" t="s">
        <v>186</v>
      </c>
      <c r="I19" s="104" t="s">
        <v>186</v>
      </c>
      <c r="J19" s="103" t="s">
        <v>186</v>
      </c>
      <c r="K19" s="107" t="s">
        <v>186</v>
      </c>
      <c r="M19" s="100"/>
    </row>
    <row r="20" spans="2:13" ht="9.6" customHeight="1">
      <c r="B20" s="132"/>
      <c r="C20" s="92"/>
      <c r="D20" s="25">
        <v>36251</v>
      </c>
      <c r="E20" s="96" t="s">
        <v>93</v>
      </c>
      <c r="F20" s="99" t="s">
        <v>93</v>
      </c>
      <c r="G20" s="133"/>
      <c r="H20" s="64" t="s">
        <v>165</v>
      </c>
      <c r="I20" s="65" t="s">
        <v>189</v>
      </c>
      <c r="J20" s="78" t="s">
        <v>167</v>
      </c>
      <c r="K20" s="66" t="s">
        <v>190</v>
      </c>
      <c r="M20" s="100"/>
    </row>
    <row r="21" spans="2:13" ht="9.6" customHeight="1">
      <c r="B21" s="132"/>
      <c r="C21" s="91">
        <v>2</v>
      </c>
      <c r="D21" s="21" t="str">
        <f>IFERROR(VLOOKUP($M21,入力シート!$A$3:$U$52,6)&amp;"","")</f>
        <v/>
      </c>
      <c r="E21" s="94" t="str">
        <f>IFERROR(VLOOKUP($M21,入力シート!$A$3:$U$52,7)&amp;"","")</f>
        <v/>
      </c>
      <c r="F21" s="97" t="str">
        <f>IFERROR(VLOOKUP($M21,入力シート!$A$3:$U$52,11)&amp;"","")</f>
        <v/>
      </c>
      <c r="G21" s="127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100"/>
    </row>
    <row r="22" spans="2:13" ht="9.6" customHeight="1">
      <c r="B22" s="132"/>
      <c r="C22" s="92"/>
      <c r="D22" s="101" t="str">
        <f>IFERROR(VLOOKUP($M21,入力シート!$A$3:$U$52,5)&amp;"","")</f>
        <v/>
      </c>
      <c r="E22" s="95" t="e">
        <f>VLOOKUP($M$17,入力シート!$A$3:$U$52,6)</f>
        <v>#N/A</v>
      </c>
      <c r="F22" s="98" t="e">
        <f>VLOOKUP($M$17,入力シート!$A$3:$U$52,6)</f>
        <v>#N/A</v>
      </c>
      <c r="G22" s="128"/>
      <c r="H22" s="103" t="str">
        <f>IFERROR(VLOOKUP($M21,入力シート!$A$3:$U$52,15)&amp;"","")</f>
        <v/>
      </c>
      <c r="I22" s="104" t="e">
        <f>VLOOKUP($M$17,入力シート!$A$3:$U$52,6)</f>
        <v>#N/A</v>
      </c>
      <c r="J22" s="103" t="str">
        <f>IFERROR(VLOOKUP($M21,入力シート!$A$3:$U$52,18)&amp;"","")</f>
        <v/>
      </c>
      <c r="K22" s="107" t="e">
        <f>VLOOKUP($M$17,入力シート!$A$3:$U$52,6)</f>
        <v>#N/A</v>
      </c>
      <c r="M22" s="100"/>
    </row>
    <row r="23" spans="2:13" ht="9.6" customHeight="1">
      <c r="B23" s="132"/>
      <c r="C23" s="92"/>
      <c r="D23" s="102" t="e">
        <f>VLOOKUP($M$17,入力シート!$A$3:$U$52,6)</f>
        <v>#N/A</v>
      </c>
      <c r="E23" s="95" t="e">
        <f>VLOOKUP($M$17,入力シート!$A$3:$U$52,5)</f>
        <v>#N/A</v>
      </c>
      <c r="F23" s="98" t="e">
        <f>VLOOKUP($M$17,入力シート!$A$3:$U$52,5)</f>
        <v>#N/A</v>
      </c>
      <c r="G23" s="128"/>
      <c r="H23" s="105" t="e">
        <f>VLOOKUP($M$17,入力シート!$A$3:$U$52,5)</f>
        <v>#N/A</v>
      </c>
      <c r="I23" s="106" t="e">
        <f>VLOOKUP($M$17,入力シート!$A$3:$U$52,5)</f>
        <v>#N/A</v>
      </c>
      <c r="J23" s="105" t="e">
        <f>VLOOKUP($M$17,入力シート!$A$3:$U$52,5)</f>
        <v>#N/A</v>
      </c>
      <c r="K23" s="108" t="e">
        <f>VLOOKUP($M$17,入力シート!$A$3:$U$52,5)</f>
        <v>#N/A</v>
      </c>
      <c r="M23" s="100"/>
    </row>
    <row r="24" spans="2:13" ht="9.6" customHeight="1" thickBot="1">
      <c r="B24" s="132"/>
      <c r="C24" s="92"/>
      <c r="D24" s="25" t="str">
        <f>IFERROR(IF(VLOOKUP($M21,入力シート!$A$3:$U$52,8)=0,"",VLOOKUP($M21,入力シート!$A$3:$U$52,8)),"")</f>
        <v/>
      </c>
      <c r="E24" s="95" t="e">
        <f>VLOOKUP($M$17,入力シート!$A$3:$U$52,6)</f>
        <v>#N/A</v>
      </c>
      <c r="F24" s="98" t="e">
        <f>VLOOKUP($M$17,入力シート!$A$3:$U$52,6)</f>
        <v>#N/A</v>
      </c>
      <c r="G24" s="128"/>
      <c r="H24" s="27" t="s">
        <v>165</v>
      </c>
      <c r="I24" s="68" t="str">
        <f>IFERROR(VLOOKUP($M21,入力シート!$A$3:$U$52,20)&amp;"","")</f>
        <v/>
      </c>
      <c r="J24" s="79" t="s">
        <v>167</v>
      </c>
      <c r="K24" s="72" t="str">
        <f>IFERROR(VLOOKUP($M21,入力シート!$A$3:$U$52,21)&amp;"","")</f>
        <v/>
      </c>
      <c r="M24" s="100"/>
    </row>
    <row r="25" spans="2:13" ht="9.6" customHeight="1" thickTop="1">
      <c r="B25" s="112" t="s">
        <v>85</v>
      </c>
      <c r="C25" s="113"/>
      <c r="D25" s="38" t="s">
        <v>87</v>
      </c>
      <c r="E25" s="118" t="s">
        <v>71</v>
      </c>
      <c r="F25" s="121" t="s">
        <v>95</v>
      </c>
      <c r="G25" s="118" t="s">
        <v>74</v>
      </c>
      <c r="H25" s="39" t="s">
        <v>98</v>
      </c>
      <c r="I25" s="74" t="s">
        <v>91</v>
      </c>
      <c r="J25" s="69" t="s">
        <v>98</v>
      </c>
      <c r="K25" s="70" t="s">
        <v>91</v>
      </c>
      <c r="M25" s="68"/>
    </row>
    <row r="26" spans="2:13" ht="9.6" customHeight="1">
      <c r="B26" s="114"/>
      <c r="C26" s="115"/>
      <c r="D26" s="34" t="s">
        <v>88</v>
      </c>
      <c r="E26" s="119"/>
      <c r="F26" s="122"/>
      <c r="G26" s="119"/>
      <c r="H26" s="124" t="s">
        <v>168</v>
      </c>
      <c r="I26" s="125"/>
      <c r="J26" s="124" t="s">
        <v>99</v>
      </c>
      <c r="K26" s="126"/>
      <c r="M26" s="68"/>
    </row>
    <row r="27" spans="2:13" ht="9.6" customHeight="1">
      <c r="B27" s="116"/>
      <c r="C27" s="117"/>
      <c r="D27" s="35" t="s">
        <v>89</v>
      </c>
      <c r="E27" s="120"/>
      <c r="F27" s="123"/>
      <c r="G27" s="120"/>
      <c r="H27" s="36" t="s">
        <v>166</v>
      </c>
      <c r="I27" s="75"/>
      <c r="J27" s="36" t="s">
        <v>169</v>
      </c>
      <c r="K27" s="37"/>
      <c r="M27" s="68"/>
    </row>
    <row r="28" spans="2:13" ht="9.6" customHeight="1">
      <c r="B28" s="109" t="s">
        <v>92</v>
      </c>
      <c r="C28" s="92">
        <v>1</v>
      </c>
      <c r="D28" s="21" t="str">
        <f>IFERROR(VLOOKUP($M28,入力シート!$A$3:$U$52,6)&amp;"","")</f>
        <v/>
      </c>
      <c r="E28" s="94" t="str">
        <f>IFERROR(VLOOKUP($M28,入力シート!$A$3:$U$52,7)&amp;"","")</f>
        <v/>
      </c>
      <c r="F28" s="97" t="str">
        <f>IFERROR(VLOOKUP($M28,入力シート!$A$3:$U$52,11)&amp;"","")</f>
        <v/>
      </c>
      <c r="G28" s="94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100"/>
    </row>
    <row r="29" spans="2:13" ht="9.6" customHeight="1">
      <c r="B29" s="110"/>
      <c r="C29" s="92"/>
      <c r="D29" s="101" t="str">
        <f>IFERROR(VLOOKUP($M28,入力シート!$A$3:$U$52,5)&amp;"","")</f>
        <v/>
      </c>
      <c r="E29" s="95" t="e">
        <f>VLOOKUP($M$17,入力シート!$A$3:$U$52,6)</f>
        <v>#N/A</v>
      </c>
      <c r="F29" s="98" t="e">
        <f>VLOOKUP($M$17,入力シート!$A$3:$U$52,6)</f>
        <v>#N/A</v>
      </c>
      <c r="G29" s="95" t="e">
        <f>VLOOKUP($M$17,入力シート!$A$3:$U$52,6)</f>
        <v>#N/A</v>
      </c>
      <c r="H29" s="103" t="str">
        <f>IFERROR(VLOOKUP($M28,入力シート!$A$3:$U$52,15)&amp;"","")</f>
        <v/>
      </c>
      <c r="I29" s="104" t="e">
        <f>VLOOKUP($M$17,入力シート!$A$3:$U$52,6)</f>
        <v>#N/A</v>
      </c>
      <c r="J29" s="103" t="str">
        <f>IFERROR(VLOOKUP($M28,入力シート!$A$3:$U$52,18)&amp;"","")</f>
        <v/>
      </c>
      <c r="K29" s="107" t="e">
        <f>VLOOKUP($M$17,入力シート!$A$3:$U$52,6)</f>
        <v>#N/A</v>
      </c>
      <c r="M29" s="100"/>
    </row>
    <row r="30" spans="2:13" ht="9.6" customHeight="1">
      <c r="B30" s="110"/>
      <c r="C30" s="92"/>
      <c r="D30" s="102" t="e">
        <f>VLOOKUP($M$17,入力シート!$A$3:$U$52,6)</f>
        <v>#N/A</v>
      </c>
      <c r="E30" s="95" t="e">
        <f>VLOOKUP($M$17,入力シート!$A$3:$U$52,5)</f>
        <v>#N/A</v>
      </c>
      <c r="F30" s="98" t="e">
        <f>VLOOKUP($M$17,入力シート!$A$3:$U$52,5)</f>
        <v>#N/A</v>
      </c>
      <c r="G30" s="95" t="e">
        <f>VLOOKUP($M$17,入力シート!$A$3:$U$52,5)</f>
        <v>#N/A</v>
      </c>
      <c r="H30" s="103" t="e">
        <f>VLOOKUP($M$17,入力シート!$A$3:$U$52,5)</f>
        <v>#N/A</v>
      </c>
      <c r="I30" s="104" t="e">
        <f>VLOOKUP($M$17,入力シート!$A$3:$U$52,5)</f>
        <v>#N/A</v>
      </c>
      <c r="J30" s="103" t="e">
        <f>VLOOKUP($M$17,入力シート!$A$3:$U$52,5)</f>
        <v>#N/A</v>
      </c>
      <c r="K30" s="107" t="e">
        <f>VLOOKUP($M$17,入力シート!$A$3:$U$52,5)</f>
        <v>#N/A</v>
      </c>
      <c r="M30" s="100"/>
    </row>
    <row r="31" spans="2:13" ht="9.6" customHeight="1">
      <c r="B31" s="110"/>
      <c r="C31" s="93"/>
      <c r="D31" s="25" t="str">
        <f>IFERROR(IF(VLOOKUP($M28,入力シート!$A$3:$U$52,8)=0,"",VLOOKUP($M28,入力シート!$A$3:$U$52,8)),"")</f>
        <v/>
      </c>
      <c r="E31" s="96" t="e">
        <f>VLOOKUP($M$17,入力シート!$A$3:$U$52,6)</f>
        <v>#N/A</v>
      </c>
      <c r="F31" s="99" t="e">
        <f>VLOOKUP($M$17,入力シート!$A$3:$U$52,6)</f>
        <v>#N/A</v>
      </c>
      <c r="G31" s="96" t="e">
        <f>VLOOKUP($M$17,入力シート!$A$3:$U$52,6)</f>
        <v>#N/A</v>
      </c>
      <c r="H31" s="71" t="s">
        <v>165</v>
      </c>
      <c r="I31" s="65" t="str">
        <f>IFERROR(VLOOKUP($M28,入力シート!$A$3:$U$52,20)&amp;"","")</f>
        <v/>
      </c>
      <c r="J31" s="80" t="s">
        <v>167</v>
      </c>
      <c r="K31" s="66" t="str">
        <f>IFERROR(VLOOKUP($M28,入力シート!$A$3:$U$52,21)&amp;"","")</f>
        <v/>
      </c>
      <c r="M31" s="100"/>
    </row>
    <row r="32" spans="2:13" ht="9.6" customHeight="1">
      <c r="B32" s="110"/>
      <c r="C32" s="91">
        <v>2</v>
      </c>
      <c r="D32" s="21" t="str">
        <f>IFERROR(VLOOKUP($M32,入力シート!$A$3:$U$52,6)&amp;"","")</f>
        <v/>
      </c>
      <c r="E32" s="94" t="str">
        <f>IFERROR(VLOOKUP($M32,入力シート!$A$3:$U$52,7)&amp;"","")</f>
        <v/>
      </c>
      <c r="F32" s="97" t="str">
        <f>IFERROR(VLOOKUP($M32,入力シート!$A$3:$U$52,11)&amp;"","")</f>
        <v/>
      </c>
      <c r="G32" s="94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100"/>
    </row>
    <row r="33" spans="2:13" ht="9.6" customHeight="1">
      <c r="B33" s="110"/>
      <c r="C33" s="92"/>
      <c r="D33" s="101" t="str">
        <f>IFERROR(VLOOKUP($M32,入力シート!$A$3:$U$52,5)&amp;"","")</f>
        <v/>
      </c>
      <c r="E33" s="95" t="e">
        <f>VLOOKUP($M$17,入力シート!$A$3:$U$52,6)</f>
        <v>#N/A</v>
      </c>
      <c r="F33" s="98" t="e">
        <f>VLOOKUP($M$17,入力シート!$A$3:$U$52,6)</f>
        <v>#N/A</v>
      </c>
      <c r="G33" s="95" t="e">
        <f>VLOOKUP($M$17,入力シート!$A$3:$U$52,6)</f>
        <v>#N/A</v>
      </c>
      <c r="H33" s="103" t="str">
        <f>IFERROR(VLOOKUP($M32,入力シート!$A$3:$U$52,15)&amp;"","")</f>
        <v/>
      </c>
      <c r="I33" s="104" t="e">
        <f>VLOOKUP($M$17,入力シート!$A$3:$U$52,6)</f>
        <v>#N/A</v>
      </c>
      <c r="J33" s="103" t="str">
        <f>IFERROR(VLOOKUP($M32,入力シート!$A$3:$U$52,18)&amp;"","")</f>
        <v/>
      </c>
      <c r="K33" s="107" t="e">
        <f>VLOOKUP($M$17,入力シート!$A$3:$U$52,6)</f>
        <v>#N/A</v>
      </c>
      <c r="M33" s="100"/>
    </row>
    <row r="34" spans="2:13" ht="9.6" customHeight="1">
      <c r="B34" s="110"/>
      <c r="C34" s="92"/>
      <c r="D34" s="102" t="e">
        <f>VLOOKUP($M$17,入力シート!$A$3:$U$52,6)</f>
        <v>#N/A</v>
      </c>
      <c r="E34" s="95" t="e">
        <f>VLOOKUP($M$17,入力シート!$A$3:$U$52,5)</f>
        <v>#N/A</v>
      </c>
      <c r="F34" s="98" t="e">
        <f>VLOOKUP($M$17,入力シート!$A$3:$U$52,5)</f>
        <v>#N/A</v>
      </c>
      <c r="G34" s="95" t="e">
        <f>VLOOKUP($M$17,入力シート!$A$3:$U$52,5)</f>
        <v>#N/A</v>
      </c>
      <c r="H34" s="105" t="e">
        <f>VLOOKUP($M$17,入力シート!$A$3:$U$52,5)</f>
        <v>#N/A</v>
      </c>
      <c r="I34" s="106" t="e">
        <f>VLOOKUP($M$17,入力シート!$A$3:$U$52,5)</f>
        <v>#N/A</v>
      </c>
      <c r="J34" s="105" t="e">
        <f>VLOOKUP($M$17,入力シート!$A$3:$U$52,5)</f>
        <v>#N/A</v>
      </c>
      <c r="K34" s="108" t="e">
        <f>VLOOKUP($M$17,入力シート!$A$3:$U$52,5)</f>
        <v>#N/A</v>
      </c>
      <c r="M34" s="100"/>
    </row>
    <row r="35" spans="2:13" ht="9.6" customHeight="1">
      <c r="B35" s="110"/>
      <c r="C35" s="93"/>
      <c r="D35" s="25" t="str">
        <f>IFERROR(IF(VLOOKUP($M32,入力シート!$A$3:$U$52,8)=0,"",VLOOKUP($M32,入力シート!$A$3:$U$52,8)),"")</f>
        <v/>
      </c>
      <c r="E35" s="96" t="e">
        <f>VLOOKUP($M$17,入力シート!$A$3:$U$52,6)</f>
        <v>#N/A</v>
      </c>
      <c r="F35" s="99" t="e">
        <f>VLOOKUP($M$17,入力シート!$A$3:$U$52,6)</f>
        <v>#N/A</v>
      </c>
      <c r="G35" s="96" t="e">
        <f>VLOOKUP($M$17,入力シート!$A$3:$U$52,6)</f>
        <v>#N/A</v>
      </c>
      <c r="H35" s="28" t="s">
        <v>165</v>
      </c>
      <c r="I35" s="67" t="str">
        <f>IFERROR(VLOOKUP($M32,入力シート!$A$3:$U$52,20)&amp;"","")</f>
        <v/>
      </c>
      <c r="J35" s="29" t="s">
        <v>167</v>
      </c>
      <c r="K35" s="26" t="str">
        <f>IFERROR(VLOOKUP($M32,入力シート!$A$3:$U$52,21)&amp;"","")</f>
        <v/>
      </c>
      <c r="M35" s="100"/>
    </row>
    <row r="36" spans="2:13" ht="9.6" customHeight="1">
      <c r="B36" s="110"/>
      <c r="C36" s="92">
        <v>3</v>
      </c>
      <c r="D36" s="21" t="str">
        <f>IFERROR(VLOOKUP($M36,入力シート!$A$3:$U$52,6)&amp;"","")</f>
        <v/>
      </c>
      <c r="E36" s="94" t="str">
        <f>IFERROR(VLOOKUP($M36,入力シート!$A$3:$U$52,7)&amp;"","")</f>
        <v/>
      </c>
      <c r="F36" s="97" t="str">
        <f>IFERROR(VLOOKUP($M36,入力シート!$A$3:$U$52,11)&amp;"","")</f>
        <v/>
      </c>
      <c r="G36" s="94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100"/>
    </row>
    <row r="37" spans="2:13" ht="9.6" customHeight="1">
      <c r="B37" s="110"/>
      <c r="C37" s="92"/>
      <c r="D37" s="101" t="str">
        <f>IFERROR(VLOOKUP($M36,入力シート!$A$3:$U$52,5)&amp;"","")</f>
        <v/>
      </c>
      <c r="E37" s="95" t="e">
        <f>VLOOKUP($M$17,入力シート!$A$3:$U$52,6)</f>
        <v>#N/A</v>
      </c>
      <c r="F37" s="98" t="e">
        <f>VLOOKUP($M$17,入力シート!$A$3:$U$52,6)</f>
        <v>#N/A</v>
      </c>
      <c r="G37" s="95" t="e">
        <f>VLOOKUP($M$17,入力シート!$A$3:$U$52,6)</f>
        <v>#N/A</v>
      </c>
      <c r="H37" s="103" t="str">
        <f>IFERROR(VLOOKUP($M36,入力シート!$A$3:$U$52,15)&amp;"","")</f>
        <v/>
      </c>
      <c r="I37" s="104" t="e">
        <f>VLOOKUP($M$17,入力シート!$A$3:$U$52,6)</f>
        <v>#N/A</v>
      </c>
      <c r="J37" s="103" t="str">
        <f>IFERROR(VLOOKUP($M36,入力シート!$A$3:$U$52,18)&amp;"","")</f>
        <v/>
      </c>
      <c r="K37" s="107" t="e">
        <f>VLOOKUP($M$17,入力シート!$A$3:$U$52,6)</f>
        <v>#N/A</v>
      </c>
      <c r="M37" s="100"/>
    </row>
    <row r="38" spans="2:13" ht="9.6" customHeight="1">
      <c r="B38" s="110"/>
      <c r="C38" s="92"/>
      <c r="D38" s="102" t="e">
        <f>VLOOKUP($M$17,入力シート!$A$3:$U$52,6)</f>
        <v>#N/A</v>
      </c>
      <c r="E38" s="95" t="e">
        <f>VLOOKUP($M$17,入力シート!$A$3:$U$52,5)</f>
        <v>#N/A</v>
      </c>
      <c r="F38" s="98" t="e">
        <f>VLOOKUP($M$17,入力シート!$A$3:$U$52,5)</f>
        <v>#N/A</v>
      </c>
      <c r="G38" s="95" t="e">
        <f>VLOOKUP($M$17,入力シート!$A$3:$U$52,5)</f>
        <v>#N/A</v>
      </c>
      <c r="H38" s="103" t="e">
        <f>VLOOKUP($M$17,入力シート!$A$3:$U$52,5)</f>
        <v>#N/A</v>
      </c>
      <c r="I38" s="104" t="e">
        <f>VLOOKUP($M$17,入力シート!$A$3:$U$52,5)</f>
        <v>#N/A</v>
      </c>
      <c r="J38" s="103" t="e">
        <f>VLOOKUP($M$17,入力シート!$A$3:$U$52,5)</f>
        <v>#N/A</v>
      </c>
      <c r="K38" s="107" t="e">
        <f>VLOOKUP($M$17,入力シート!$A$3:$U$52,5)</f>
        <v>#N/A</v>
      </c>
      <c r="M38" s="100"/>
    </row>
    <row r="39" spans="2:13" ht="9.6" customHeight="1">
      <c r="B39" s="110"/>
      <c r="C39" s="93"/>
      <c r="D39" s="25" t="str">
        <f>IFERROR(IF(VLOOKUP($M36,入力シート!$A$3:$U$52,8)=0,"",VLOOKUP($M36,入力シート!$A$3:$U$52,8)),"")</f>
        <v/>
      </c>
      <c r="E39" s="96" t="e">
        <f>VLOOKUP($M$17,入力シート!$A$3:$U$52,6)</f>
        <v>#N/A</v>
      </c>
      <c r="F39" s="99" t="e">
        <f>VLOOKUP($M$17,入力シート!$A$3:$U$52,6)</f>
        <v>#N/A</v>
      </c>
      <c r="G39" s="96" t="e">
        <f>VLOOKUP($M$17,入力シート!$A$3:$U$52,6)</f>
        <v>#N/A</v>
      </c>
      <c r="H39" s="71" t="s">
        <v>165</v>
      </c>
      <c r="I39" s="65" t="str">
        <f>IFERROR(VLOOKUP($M36,入力シート!$A$3:$U$52,20)&amp;"","")</f>
        <v/>
      </c>
      <c r="J39" s="80" t="s">
        <v>167</v>
      </c>
      <c r="K39" s="66" t="str">
        <f>IFERROR(VLOOKUP($M36,入力シート!$A$3:$U$52,21)&amp;"","")</f>
        <v/>
      </c>
      <c r="M39" s="100"/>
    </row>
    <row r="40" spans="2:13" ht="9.6" customHeight="1">
      <c r="B40" s="110"/>
      <c r="C40" s="91">
        <v>4</v>
      </c>
      <c r="D40" s="21" t="str">
        <f>IFERROR(VLOOKUP($M40,入力シート!$A$3:$U$52,6)&amp;"","")</f>
        <v/>
      </c>
      <c r="E40" s="94" t="str">
        <f>IFERROR(VLOOKUP($M40,入力シート!$A$3:$U$52,7)&amp;"","")</f>
        <v/>
      </c>
      <c r="F40" s="97" t="str">
        <f>IFERROR(VLOOKUP($M40,入力シート!$A$3:$U$52,11)&amp;"","")</f>
        <v/>
      </c>
      <c r="G40" s="94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100"/>
    </row>
    <row r="41" spans="2:13" ht="9.6" customHeight="1">
      <c r="B41" s="110"/>
      <c r="C41" s="92"/>
      <c r="D41" s="101" t="str">
        <f>IFERROR(VLOOKUP($M40,入力シート!$A$3:$U$52,5)&amp;"","")</f>
        <v/>
      </c>
      <c r="E41" s="95" t="e">
        <f>VLOOKUP($M$17,入力シート!$A$3:$U$52,6)</f>
        <v>#N/A</v>
      </c>
      <c r="F41" s="98" t="e">
        <f>VLOOKUP($M$17,入力シート!$A$3:$U$52,6)</f>
        <v>#N/A</v>
      </c>
      <c r="G41" s="95" t="e">
        <f>VLOOKUP($M$17,入力シート!$A$3:$U$52,6)</f>
        <v>#N/A</v>
      </c>
      <c r="H41" s="103" t="str">
        <f>IFERROR(VLOOKUP($M40,入力シート!$A$3:$U$52,15)&amp;"","")</f>
        <v/>
      </c>
      <c r="I41" s="104" t="e">
        <f>VLOOKUP($M$17,入力シート!$A$3:$U$52,6)</f>
        <v>#N/A</v>
      </c>
      <c r="J41" s="103" t="str">
        <f>IFERROR(VLOOKUP($M40,入力シート!$A$3:$U$52,18)&amp;"","")</f>
        <v/>
      </c>
      <c r="K41" s="107" t="e">
        <f>VLOOKUP($M$17,入力シート!$A$3:$U$52,6)</f>
        <v>#N/A</v>
      </c>
      <c r="M41" s="100"/>
    </row>
    <row r="42" spans="2:13" ht="9.6" customHeight="1">
      <c r="B42" s="110"/>
      <c r="C42" s="92"/>
      <c r="D42" s="102" t="e">
        <f>VLOOKUP($M$17,入力シート!$A$3:$U$52,6)</f>
        <v>#N/A</v>
      </c>
      <c r="E42" s="95" t="e">
        <f>VLOOKUP($M$17,入力シート!$A$3:$U$52,5)</f>
        <v>#N/A</v>
      </c>
      <c r="F42" s="98" t="e">
        <f>VLOOKUP($M$17,入力シート!$A$3:$U$52,5)</f>
        <v>#N/A</v>
      </c>
      <c r="G42" s="95" t="e">
        <f>VLOOKUP($M$17,入力シート!$A$3:$U$52,5)</f>
        <v>#N/A</v>
      </c>
      <c r="H42" s="105" t="e">
        <f>VLOOKUP($M$17,入力シート!$A$3:$U$52,5)</f>
        <v>#N/A</v>
      </c>
      <c r="I42" s="106" t="e">
        <f>VLOOKUP($M$17,入力シート!$A$3:$U$52,5)</f>
        <v>#N/A</v>
      </c>
      <c r="J42" s="105" t="e">
        <f>VLOOKUP($M$17,入力シート!$A$3:$U$52,5)</f>
        <v>#N/A</v>
      </c>
      <c r="K42" s="108" t="e">
        <f>VLOOKUP($M$17,入力シート!$A$3:$U$52,5)</f>
        <v>#N/A</v>
      </c>
      <c r="M42" s="100"/>
    </row>
    <row r="43" spans="2:13" ht="9.6" customHeight="1">
      <c r="B43" s="110"/>
      <c r="C43" s="93"/>
      <c r="D43" s="25" t="str">
        <f>IFERROR(IF(VLOOKUP($M40,入力シート!$A$3:$U$52,8)=0,"",VLOOKUP($M40,入力シート!$A$3:$U$52,8)),"")</f>
        <v/>
      </c>
      <c r="E43" s="96" t="e">
        <f>VLOOKUP($M$17,入力シート!$A$3:$U$52,6)</f>
        <v>#N/A</v>
      </c>
      <c r="F43" s="99" t="e">
        <f>VLOOKUP($M$17,入力シート!$A$3:$U$52,6)</f>
        <v>#N/A</v>
      </c>
      <c r="G43" s="96" t="e">
        <f>VLOOKUP($M$17,入力シート!$A$3:$U$52,6)</f>
        <v>#N/A</v>
      </c>
      <c r="H43" s="28" t="s">
        <v>165</v>
      </c>
      <c r="I43" s="67" t="str">
        <f>IFERROR(VLOOKUP($M40,入力シート!$A$3:$U$52,20)&amp;"","")</f>
        <v/>
      </c>
      <c r="J43" s="29" t="s">
        <v>167</v>
      </c>
      <c r="K43" s="26" t="str">
        <f>IFERROR(VLOOKUP($M40,入力シート!$A$3:$U$52,21)&amp;"","")</f>
        <v/>
      </c>
      <c r="M43" s="100"/>
    </row>
    <row r="44" spans="2:13" ht="9.6" customHeight="1">
      <c r="B44" s="110"/>
      <c r="C44" s="92">
        <v>5</v>
      </c>
      <c r="D44" s="21" t="str">
        <f>IFERROR(VLOOKUP($M44,入力シート!$A$3:$U$52,6)&amp;"","")</f>
        <v/>
      </c>
      <c r="E44" s="94" t="str">
        <f>IFERROR(VLOOKUP($M44,入力シート!$A$3:$U$52,7)&amp;"","")</f>
        <v/>
      </c>
      <c r="F44" s="97" t="str">
        <f>IFERROR(VLOOKUP($M44,入力シート!$A$3:$U$52,11)&amp;"","")</f>
        <v/>
      </c>
      <c r="G44" s="94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100"/>
    </row>
    <row r="45" spans="2:13" ht="9.6" customHeight="1">
      <c r="B45" s="110"/>
      <c r="C45" s="92"/>
      <c r="D45" s="101" t="str">
        <f>IFERROR(VLOOKUP($M44,入力シート!$A$3:$U$52,5)&amp;"","")</f>
        <v/>
      </c>
      <c r="E45" s="95" t="e">
        <f>VLOOKUP($M$17,入力シート!$A$3:$U$52,6)</f>
        <v>#N/A</v>
      </c>
      <c r="F45" s="98" t="e">
        <f>VLOOKUP($M$17,入力シート!$A$3:$U$52,6)</f>
        <v>#N/A</v>
      </c>
      <c r="G45" s="95" t="e">
        <f>VLOOKUP($M$17,入力シート!$A$3:$U$52,6)</f>
        <v>#N/A</v>
      </c>
      <c r="H45" s="103" t="str">
        <f>IFERROR(VLOOKUP($M44,入力シート!$A$3:$U$52,15)&amp;"","")</f>
        <v/>
      </c>
      <c r="I45" s="104" t="e">
        <f>VLOOKUP($M$17,入力シート!$A$3:$U$52,6)</f>
        <v>#N/A</v>
      </c>
      <c r="J45" s="103" t="str">
        <f>IFERROR(VLOOKUP($M44,入力シート!$A$3:$U$52,18)&amp;"","")</f>
        <v/>
      </c>
      <c r="K45" s="107" t="e">
        <f>VLOOKUP($M$17,入力シート!$A$3:$U$52,6)</f>
        <v>#N/A</v>
      </c>
      <c r="M45" s="100"/>
    </row>
    <row r="46" spans="2:13" ht="9.6" customHeight="1">
      <c r="B46" s="110"/>
      <c r="C46" s="92"/>
      <c r="D46" s="102" t="e">
        <f>VLOOKUP($M$17,入力シート!$A$3:$U$52,6)</f>
        <v>#N/A</v>
      </c>
      <c r="E46" s="95" t="e">
        <f>VLOOKUP($M$17,入力シート!$A$3:$U$52,5)</f>
        <v>#N/A</v>
      </c>
      <c r="F46" s="98" t="e">
        <f>VLOOKUP($M$17,入力シート!$A$3:$U$52,5)</f>
        <v>#N/A</v>
      </c>
      <c r="G46" s="95" t="e">
        <f>VLOOKUP($M$17,入力シート!$A$3:$U$52,5)</f>
        <v>#N/A</v>
      </c>
      <c r="H46" s="103" t="e">
        <f>VLOOKUP($M$17,入力シート!$A$3:$U$52,5)</f>
        <v>#N/A</v>
      </c>
      <c r="I46" s="104" t="e">
        <f>VLOOKUP($M$17,入力シート!$A$3:$U$52,5)</f>
        <v>#N/A</v>
      </c>
      <c r="J46" s="103" t="e">
        <f>VLOOKUP($M$17,入力シート!$A$3:$U$52,5)</f>
        <v>#N/A</v>
      </c>
      <c r="K46" s="107" t="e">
        <f>VLOOKUP($M$17,入力シート!$A$3:$U$52,5)</f>
        <v>#N/A</v>
      </c>
      <c r="M46" s="100"/>
    </row>
    <row r="47" spans="2:13" ht="9.6" customHeight="1">
      <c r="B47" s="110"/>
      <c r="C47" s="93"/>
      <c r="D47" s="25" t="str">
        <f>IFERROR(IF(VLOOKUP($M44,入力シート!$A$3:$U$52,8)=0,"",VLOOKUP($M44,入力シート!$A$3:$U$52,8)),"")</f>
        <v/>
      </c>
      <c r="E47" s="96" t="e">
        <f>VLOOKUP($M$17,入力シート!$A$3:$U$52,6)</f>
        <v>#N/A</v>
      </c>
      <c r="F47" s="99" t="e">
        <f>VLOOKUP($M$17,入力シート!$A$3:$U$52,6)</f>
        <v>#N/A</v>
      </c>
      <c r="G47" s="96" t="e">
        <f>VLOOKUP($M$17,入力シート!$A$3:$U$52,6)</f>
        <v>#N/A</v>
      </c>
      <c r="H47" s="71" t="s">
        <v>165</v>
      </c>
      <c r="I47" s="65" t="str">
        <f>IFERROR(VLOOKUP($M44,入力シート!$A$3:$U$52,20)&amp;"","")</f>
        <v/>
      </c>
      <c r="J47" s="80" t="s">
        <v>167</v>
      </c>
      <c r="K47" s="66" t="str">
        <f>IFERROR(VLOOKUP($M44,入力シート!$A$3:$U$52,21)&amp;"","")</f>
        <v/>
      </c>
      <c r="M47" s="100"/>
    </row>
    <row r="48" spans="2:13" ht="9.6" customHeight="1">
      <c r="B48" s="110"/>
      <c r="C48" s="91">
        <v>6</v>
      </c>
      <c r="D48" s="21" t="str">
        <f>IFERROR(VLOOKUP($M48,入力シート!$A$3:$U$52,6)&amp;"","")</f>
        <v/>
      </c>
      <c r="E48" s="94" t="str">
        <f>IFERROR(VLOOKUP($M48,入力シート!$A$3:$U$52,7)&amp;"","")</f>
        <v/>
      </c>
      <c r="F48" s="97" t="str">
        <f>IFERROR(VLOOKUP($M48,入力シート!$A$3:$U$52,11)&amp;"","")</f>
        <v/>
      </c>
      <c r="G48" s="94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100"/>
    </row>
    <row r="49" spans="2:13" ht="9.6" customHeight="1">
      <c r="B49" s="110"/>
      <c r="C49" s="92"/>
      <c r="D49" s="101" t="str">
        <f>IFERROR(VLOOKUP($M48,入力シート!$A$3:$U$52,5)&amp;"","")</f>
        <v/>
      </c>
      <c r="E49" s="95" t="e">
        <f>VLOOKUP($M$17,入力シート!$A$3:$U$52,6)</f>
        <v>#N/A</v>
      </c>
      <c r="F49" s="98" t="e">
        <f>VLOOKUP($M$17,入力シート!$A$3:$U$52,6)</f>
        <v>#N/A</v>
      </c>
      <c r="G49" s="95" t="e">
        <f>VLOOKUP($M$17,入力シート!$A$3:$U$52,6)</f>
        <v>#N/A</v>
      </c>
      <c r="H49" s="103" t="str">
        <f>IFERROR(VLOOKUP($M48,入力シート!$A$3:$U$52,15)&amp;"","")</f>
        <v/>
      </c>
      <c r="I49" s="104" t="e">
        <f>VLOOKUP($M$17,入力シート!$A$3:$U$52,6)</f>
        <v>#N/A</v>
      </c>
      <c r="J49" s="103" t="str">
        <f>IFERROR(VLOOKUP($M48,入力シート!$A$3:$U$52,18)&amp;"","")</f>
        <v/>
      </c>
      <c r="K49" s="107" t="e">
        <f>VLOOKUP($M$17,入力シート!$A$3:$U$52,6)</f>
        <v>#N/A</v>
      </c>
      <c r="M49" s="100"/>
    </row>
    <row r="50" spans="2:13" ht="9.6" customHeight="1">
      <c r="B50" s="110"/>
      <c r="C50" s="92"/>
      <c r="D50" s="102" t="e">
        <f>VLOOKUP($M$17,入力シート!$A$3:$U$52,6)</f>
        <v>#N/A</v>
      </c>
      <c r="E50" s="95" t="e">
        <f>VLOOKUP($M$17,入力シート!$A$3:$U$52,5)</f>
        <v>#N/A</v>
      </c>
      <c r="F50" s="98" t="e">
        <f>VLOOKUP($M$17,入力シート!$A$3:$U$52,5)</f>
        <v>#N/A</v>
      </c>
      <c r="G50" s="95" t="e">
        <f>VLOOKUP($M$17,入力シート!$A$3:$U$52,5)</f>
        <v>#N/A</v>
      </c>
      <c r="H50" s="105" t="e">
        <f>VLOOKUP($M$17,入力シート!$A$3:$U$52,5)</f>
        <v>#N/A</v>
      </c>
      <c r="I50" s="106" t="e">
        <f>VLOOKUP($M$17,入力シート!$A$3:$U$52,5)</f>
        <v>#N/A</v>
      </c>
      <c r="J50" s="105" t="e">
        <f>VLOOKUP($M$17,入力シート!$A$3:$U$52,5)</f>
        <v>#N/A</v>
      </c>
      <c r="K50" s="108" t="e">
        <f>VLOOKUP($M$17,入力シート!$A$3:$U$52,5)</f>
        <v>#N/A</v>
      </c>
      <c r="M50" s="100"/>
    </row>
    <row r="51" spans="2:13" ht="9.6" customHeight="1">
      <c r="B51" s="110"/>
      <c r="C51" s="93"/>
      <c r="D51" s="25" t="str">
        <f>IFERROR(IF(VLOOKUP($M48,入力シート!$A$3:$U$52,8)=0,"",VLOOKUP($M48,入力シート!$A$3:$U$52,8)),"")</f>
        <v/>
      </c>
      <c r="E51" s="96" t="e">
        <f>VLOOKUP($M$17,入力シート!$A$3:$U$52,6)</f>
        <v>#N/A</v>
      </c>
      <c r="F51" s="99" t="e">
        <f>VLOOKUP($M$17,入力シート!$A$3:$U$52,6)</f>
        <v>#N/A</v>
      </c>
      <c r="G51" s="96" t="e">
        <f>VLOOKUP($M$17,入力シート!$A$3:$U$52,6)</f>
        <v>#N/A</v>
      </c>
      <c r="H51" s="28" t="s">
        <v>165</v>
      </c>
      <c r="I51" s="67" t="str">
        <f>IFERROR(VLOOKUP($M48,入力シート!$A$3:$U$52,20)&amp;"","")</f>
        <v/>
      </c>
      <c r="J51" s="29" t="s">
        <v>167</v>
      </c>
      <c r="K51" s="26" t="str">
        <f>IFERROR(VLOOKUP($M48,入力シート!$A$3:$U$52,21)&amp;"","")</f>
        <v/>
      </c>
      <c r="M51" s="100"/>
    </row>
    <row r="52" spans="2:13" ht="9.6" customHeight="1">
      <c r="B52" s="110"/>
      <c r="C52" s="92">
        <v>7</v>
      </c>
      <c r="D52" s="21" t="str">
        <f>IFERROR(VLOOKUP($M52,入力シート!$A$3:$U$52,6)&amp;"","")</f>
        <v/>
      </c>
      <c r="E52" s="94" t="str">
        <f>IFERROR(VLOOKUP($M52,入力シート!$A$3:$U$52,7)&amp;"","")</f>
        <v/>
      </c>
      <c r="F52" s="97" t="str">
        <f>IFERROR(VLOOKUP($M52,入力シート!$A$3:$U$52,11)&amp;"","")</f>
        <v/>
      </c>
      <c r="G52" s="94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100"/>
    </row>
    <row r="53" spans="2:13" ht="9.6" customHeight="1">
      <c r="B53" s="110"/>
      <c r="C53" s="92"/>
      <c r="D53" s="101" t="str">
        <f>IFERROR(VLOOKUP($M52,入力シート!$A$3:$U$52,5)&amp;"","")</f>
        <v/>
      </c>
      <c r="E53" s="95" t="e">
        <f>VLOOKUP($M$17,入力シート!$A$3:$U$52,6)</f>
        <v>#N/A</v>
      </c>
      <c r="F53" s="98" t="e">
        <f>VLOOKUP($M$17,入力シート!$A$3:$U$52,6)</f>
        <v>#N/A</v>
      </c>
      <c r="G53" s="95" t="e">
        <f>VLOOKUP($M$17,入力シート!$A$3:$U$52,6)</f>
        <v>#N/A</v>
      </c>
      <c r="H53" s="103" t="str">
        <f>IFERROR(VLOOKUP($M52,入力シート!$A$3:$U$52,15)&amp;"","")</f>
        <v/>
      </c>
      <c r="I53" s="104" t="e">
        <f>VLOOKUP($M$17,入力シート!$A$3:$U$52,6)</f>
        <v>#N/A</v>
      </c>
      <c r="J53" s="103" t="str">
        <f>IFERROR(VLOOKUP($M52,入力シート!$A$3:$U$52,18)&amp;"","")</f>
        <v/>
      </c>
      <c r="K53" s="107" t="e">
        <f>VLOOKUP($M$17,入力シート!$A$3:$U$52,6)</f>
        <v>#N/A</v>
      </c>
      <c r="M53" s="100"/>
    </row>
    <row r="54" spans="2:13" ht="9.6" customHeight="1">
      <c r="B54" s="110"/>
      <c r="C54" s="92"/>
      <c r="D54" s="102" t="e">
        <f>VLOOKUP($M$17,入力シート!$A$3:$U$52,6)</f>
        <v>#N/A</v>
      </c>
      <c r="E54" s="95" t="e">
        <f>VLOOKUP($M$17,入力シート!$A$3:$U$52,5)</f>
        <v>#N/A</v>
      </c>
      <c r="F54" s="98" t="e">
        <f>VLOOKUP($M$17,入力シート!$A$3:$U$52,5)</f>
        <v>#N/A</v>
      </c>
      <c r="G54" s="95" t="e">
        <f>VLOOKUP($M$17,入力シート!$A$3:$U$52,5)</f>
        <v>#N/A</v>
      </c>
      <c r="H54" s="103" t="e">
        <f>VLOOKUP($M$17,入力シート!$A$3:$U$52,5)</f>
        <v>#N/A</v>
      </c>
      <c r="I54" s="104" t="e">
        <f>VLOOKUP($M$17,入力シート!$A$3:$U$52,5)</f>
        <v>#N/A</v>
      </c>
      <c r="J54" s="103" t="e">
        <f>VLOOKUP($M$17,入力シート!$A$3:$U$52,5)</f>
        <v>#N/A</v>
      </c>
      <c r="K54" s="107" t="e">
        <f>VLOOKUP($M$17,入力シート!$A$3:$U$52,5)</f>
        <v>#N/A</v>
      </c>
      <c r="M54" s="100"/>
    </row>
    <row r="55" spans="2:13" ht="9.6" customHeight="1">
      <c r="B55" s="110"/>
      <c r="C55" s="93"/>
      <c r="D55" s="25" t="str">
        <f>IFERROR(IF(VLOOKUP($M52,入力シート!$A$3:$U$52,8)=0,"",VLOOKUP($M52,入力シート!$A$3:$U$52,8)),"")</f>
        <v/>
      </c>
      <c r="E55" s="96" t="e">
        <f>VLOOKUP($M$17,入力シート!$A$3:$U$52,6)</f>
        <v>#N/A</v>
      </c>
      <c r="F55" s="99" t="e">
        <f>VLOOKUP($M$17,入力シート!$A$3:$U$52,6)</f>
        <v>#N/A</v>
      </c>
      <c r="G55" s="96" t="e">
        <f>VLOOKUP($M$17,入力シート!$A$3:$U$52,6)</f>
        <v>#N/A</v>
      </c>
      <c r="H55" s="71" t="s">
        <v>165</v>
      </c>
      <c r="I55" s="65" t="str">
        <f>IFERROR(VLOOKUP($M52,入力シート!$A$3:$U$52,20)&amp;"","")</f>
        <v/>
      </c>
      <c r="J55" s="80" t="s">
        <v>167</v>
      </c>
      <c r="K55" s="66" t="str">
        <f>IFERROR(VLOOKUP($M52,入力シート!$A$3:$U$52,21)&amp;"","")</f>
        <v/>
      </c>
      <c r="M55" s="100"/>
    </row>
    <row r="56" spans="2:13" ht="9.6" customHeight="1">
      <c r="B56" s="110"/>
      <c r="C56" s="91">
        <v>8</v>
      </c>
      <c r="D56" s="21" t="str">
        <f>IFERROR(VLOOKUP($M56,入力シート!$A$3:$U$52,6)&amp;"","")</f>
        <v/>
      </c>
      <c r="E56" s="94" t="str">
        <f>IFERROR(VLOOKUP($M56,入力シート!$A$3:$U$52,7)&amp;"","")</f>
        <v/>
      </c>
      <c r="F56" s="97" t="str">
        <f>IFERROR(VLOOKUP($M56,入力シート!$A$3:$U$52,11)&amp;"","")</f>
        <v/>
      </c>
      <c r="G56" s="94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100"/>
    </row>
    <row r="57" spans="2:13" ht="9.6" customHeight="1">
      <c r="B57" s="110"/>
      <c r="C57" s="92"/>
      <c r="D57" s="101" t="str">
        <f>IFERROR(VLOOKUP($M56,入力シート!$A$3:$U$52,5)&amp;"","")</f>
        <v/>
      </c>
      <c r="E57" s="95" t="e">
        <f>VLOOKUP($M$17,入力シート!$A$3:$U$52,6)</f>
        <v>#N/A</v>
      </c>
      <c r="F57" s="98" t="e">
        <f>VLOOKUP($M$17,入力シート!$A$3:$U$52,6)</f>
        <v>#N/A</v>
      </c>
      <c r="G57" s="95" t="e">
        <f>VLOOKUP($M$17,入力シート!$A$3:$U$52,6)</f>
        <v>#N/A</v>
      </c>
      <c r="H57" s="103" t="str">
        <f>IFERROR(VLOOKUP($M56,入力シート!$A$3:$U$52,15)&amp;"","")</f>
        <v/>
      </c>
      <c r="I57" s="104" t="e">
        <f>VLOOKUP($M$17,入力シート!$A$3:$U$52,6)</f>
        <v>#N/A</v>
      </c>
      <c r="J57" s="103" t="str">
        <f>IFERROR(VLOOKUP($M56,入力シート!$A$3:$U$52,18)&amp;"","")</f>
        <v/>
      </c>
      <c r="K57" s="107" t="e">
        <f>VLOOKUP($M$17,入力シート!$A$3:$U$52,6)</f>
        <v>#N/A</v>
      </c>
      <c r="M57" s="100"/>
    </row>
    <row r="58" spans="2:13" ht="9.6" customHeight="1">
      <c r="B58" s="110"/>
      <c r="C58" s="92"/>
      <c r="D58" s="102" t="e">
        <f>VLOOKUP($M$17,入力シート!$A$3:$U$52,6)</f>
        <v>#N/A</v>
      </c>
      <c r="E58" s="95" t="e">
        <f>VLOOKUP($M$17,入力シート!$A$3:$U$52,5)</f>
        <v>#N/A</v>
      </c>
      <c r="F58" s="98" t="e">
        <f>VLOOKUP($M$17,入力シート!$A$3:$U$52,5)</f>
        <v>#N/A</v>
      </c>
      <c r="G58" s="95" t="e">
        <f>VLOOKUP($M$17,入力シート!$A$3:$U$52,5)</f>
        <v>#N/A</v>
      </c>
      <c r="H58" s="105" t="e">
        <f>VLOOKUP($M$17,入力シート!$A$3:$U$52,5)</f>
        <v>#N/A</v>
      </c>
      <c r="I58" s="106" t="e">
        <f>VLOOKUP($M$17,入力シート!$A$3:$U$52,5)</f>
        <v>#N/A</v>
      </c>
      <c r="J58" s="105" t="e">
        <f>VLOOKUP($M$17,入力シート!$A$3:$U$52,5)</f>
        <v>#N/A</v>
      </c>
      <c r="K58" s="108" t="e">
        <f>VLOOKUP($M$17,入力シート!$A$3:$U$52,5)</f>
        <v>#N/A</v>
      </c>
      <c r="M58" s="100"/>
    </row>
    <row r="59" spans="2:13" ht="9.6" customHeight="1">
      <c r="B59" s="110"/>
      <c r="C59" s="93"/>
      <c r="D59" s="25" t="str">
        <f>IFERROR(IF(VLOOKUP($M56,入力シート!$A$3:$U$52,8)=0,"",VLOOKUP($M56,入力シート!$A$3:$U$52,8)),"")</f>
        <v/>
      </c>
      <c r="E59" s="96" t="e">
        <f>VLOOKUP($M$17,入力シート!$A$3:$U$52,6)</f>
        <v>#N/A</v>
      </c>
      <c r="F59" s="99" t="e">
        <f>VLOOKUP($M$17,入力シート!$A$3:$U$52,6)</f>
        <v>#N/A</v>
      </c>
      <c r="G59" s="96" t="e">
        <f>VLOOKUP($M$17,入力シート!$A$3:$U$52,6)</f>
        <v>#N/A</v>
      </c>
      <c r="H59" s="28" t="s">
        <v>165</v>
      </c>
      <c r="I59" s="67" t="str">
        <f>IFERROR(VLOOKUP($M56,入力シート!$A$3:$U$52,20)&amp;"","")</f>
        <v/>
      </c>
      <c r="J59" s="29" t="s">
        <v>167</v>
      </c>
      <c r="K59" s="26" t="str">
        <f>IFERROR(VLOOKUP($M56,入力シート!$A$3:$U$52,21)&amp;"","")</f>
        <v/>
      </c>
      <c r="M59" s="100"/>
    </row>
    <row r="60" spans="2:13" ht="9.6" customHeight="1">
      <c r="B60" s="110"/>
      <c r="C60" s="92">
        <v>9</v>
      </c>
      <c r="D60" s="21" t="str">
        <f>IFERROR(VLOOKUP($M60,入力シート!$A$3:$U$52,6)&amp;"","")</f>
        <v/>
      </c>
      <c r="E60" s="94" t="str">
        <f>IFERROR(VLOOKUP($M60,入力シート!$A$3:$U$52,7)&amp;"","")</f>
        <v/>
      </c>
      <c r="F60" s="97" t="str">
        <f>IFERROR(VLOOKUP($M60,入力シート!$A$3:$U$52,11)&amp;"","")</f>
        <v/>
      </c>
      <c r="G60" s="94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100"/>
    </row>
    <row r="61" spans="2:13" ht="9.6" customHeight="1">
      <c r="B61" s="110"/>
      <c r="C61" s="92"/>
      <c r="D61" s="101" t="str">
        <f>IFERROR(VLOOKUP($M60,入力シート!$A$3:$U$52,5)&amp;"","")</f>
        <v/>
      </c>
      <c r="E61" s="95" t="e">
        <f>VLOOKUP($M$17,入力シート!$A$3:$U$52,6)</f>
        <v>#N/A</v>
      </c>
      <c r="F61" s="98" t="e">
        <f>VLOOKUP($M$17,入力シート!$A$3:$U$52,6)</f>
        <v>#N/A</v>
      </c>
      <c r="G61" s="95" t="e">
        <f>VLOOKUP($M$17,入力シート!$A$3:$U$52,6)</f>
        <v>#N/A</v>
      </c>
      <c r="H61" s="103" t="str">
        <f>IFERROR(VLOOKUP($M60,入力シート!$A$3:$U$52,15)&amp;"","")</f>
        <v/>
      </c>
      <c r="I61" s="104" t="e">
        <f>VLOOKUP($M$17,入力シート!$A$3:$U$52,6)</f>
        <v>#N/A</v>
      </c>
      <c r="J61" s="103" t="str">
        <f>IFERROR(VLOOKUP($M60,入力シート!$A$3:$U$52,18)&amp;"","")</f>
        <v/>
      </c>
      <c r="K61" s="107" t="e">
        <f>VLOOKUP($M$17,入力シート!$A$3:$U$52,6)</f>
        <v>#N/A</v>
      </c>
      <c r="M61" s="100"/>
    </row>
    <row r="62" spans="2:13" ht="9.6" customHeight="1">
      <c r="B62" s="110"/>
      <c r="C62" s="92"/>
      <c r="D62" s="102" t="e">
        <f>VLOOKUP($M$17,入力シート!$A$3:$U$52,6)</f>
        <v>#N/A</v>
      </c>
      <c r="E62" s="95" t="e">
        <f>VLOOKUP($M$17,入力シート!$A$3:$U$52,5)</f>
        <v>#N/A</v>
      </c>
      <c r="F62" s="98" t="e">
        <f>VLOOKUP($M$17,入力シート!$A$3:$U$52,5)</f>
        <v>#N/A</v>
      </c>
      <c r="G62" s="95" t="e">
        <f>VLOOKUP($M$17,入力シート!$A$3:$U$52,5)</f>
        <v>#N/A</v>
      </c>
      <c r="H62" s="103" t="e">
        <f>VLOOKUP($M$17,入力シート!$A$3:$U$52,5)</f>
        <v>#N/A</v>
      </c>
      <c r="I62" s="104" t="e">
        <f>VLOOKUP($M$17,入力シート!$A$3:$U$52,5)</f>
        <v>#N/A</v>
      </c>
      <c r="J62" s="103" t="e">
        <f>VLOOKUP($M$17,入力シート!$A$3:$U$52,5)</f>
        <v>#N/A</v>
      </c>
      <c r="K62" s="107" t="e">
        <f>VLOOKUP($M$17,入力シート!$A$3:$U$52,5)</f>
        <v>#N/A</v>
      </c>
      <c r="M62" s="100"/>
    </row>
    <row r="63" spans="2:13" ht="9.6" customHeight="1">
      <c r="B63" s="110"/>
      <c r="C63" s="93"/>
      <c r="D63" s="25" t="str">
        <f>IFERROR(IF(VLOOKUP($M60,入力シート!$A$3:$U$52,8)=0,"",VLOOKUP($M60,入力シート!$A$3:$U$52,8)),"")</f>
        <v/>
      </c>
      <c r="E63" s="96" t="e">
        <f>VLOOKUP($M$17,入力シート!$A$3:$U$52,6)</f>
        <v>#N/A</v>
      </c>
      <c r="F63" s="99" t="e">
        <f>VLOOKUP($M$17,入力シート!$A$3:$U$52,6)</f>
        <v>#N/A</v>
      </c>
      <c r="G63" s="96" t="e">
        <f>VLOOKUP($M$17,入力シート!$A$3:$U$52,6)</f>
        <v>#N/A</v>
      </c>
      <c r="H63" s="71" t="s">
        <v>165</v>
      </c>
      <c r="I63" s="65" t="str">
        <f>IFERROR(VLOOKUP($M60,入力シート!$A$3:$U$52,20)&amp;"","")</f>
        <v/>
      </c>
      <c r="J63" s="80" t="s">
        <v>167</v>
      </c>
      <c r="K63" s="66" t="str">
        <f>IFERROR(VLOOKUP($M60,入力シート!$A$3:$U$52,21)&amp;"","")</f>
        <v/>
      </c>
      <c r="M63" s="100"/>
    </row>
    <row r="64" spans="2:13" ht="9.6" customHeight="1">
      <c r="B64" s="110"/>
      <c r="C64" s="91">
        <v>10</v>
      </c>
      <c r="D64" s="21" t="str">
        <f>IFERROR(VLOOKUP($M64,入力シート!$A$3:$U$52,6)&amp;"","")</f>
        <v/>
      </c>
      <c r="E64" s="94" t="str">
        <f>IFERROR(VLOOKUP($M64,入力シート!$A$3:$U$52,7)&amp;"","")</f>
        <v/>
      </c>
      <c r="F64" s="97" t="str">
        <f>IFERROR(VLOOKUP($M64,入力シート!$A$3:$U$52,11)&amp;"","")</f>
        <v/>
      </c>
      <c r="G64" s="94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100"/>
    </row>
    <row r="65" spans="2:13" ht="9.6" customHeight="1">
      <c r="B65" s="110"/>
      <c r="C65" s="92"/>
      <c r="D65" s="101" t="str">
        <f>IFERROR(VLOOKUP($M64,入力シート!$A$3:$U$52,5)&amp;"","")</f>
        <v/>
      </c>
      <c r="E65" s="95" t="e">
        <f>VLOOKUP($M$17,入力シート!$A$3:$U$52,6)</f>
        <v>#N/A</v>
      </c>
      <c r="F65" s="98" t="e">
        <f>VLOOKUP($M$17,入力シート!$A$3:$U$52,6)</f>
        <v>#N/A</v>
      </c>
      <c r="G65" s="95" t="e">
        <f>VLOOKUP($M$17,入力シート!$A$3:$U$52,6)</f>
        <v>#N/A</v>
      </c>
      <c r="H65" s="103" t="str">
        <f>IFERROR(VLOOKUP($M64,入力シート!$A$3:$U$52,15)&amp;"","")</f>
        <v/>
      </c>
      <c r="I65" s="104" t="e">
        <f>VLOOKUP($M$17,入力シート!$A$3:$U$52,6)</f>
        <v>#N/A</v>
      </c>
      <c r="J65" s="103" t="str">
        <f>IFERROR(VLOOKUP($M64,入力シート!$A$3:$U$52,18)&amp;"","")</f>
        <v/>
      </c>
      <c r="K65" s="107" t="e">
        <f>VLOOKUP($M$17,入力シート!$A$3:$U$52,6)</f>
        <v>#N/A</v>
      </c>
      <c r="M65" s="100"/>
    </row>
    <row r="66" spans="2:13" ht="9.6" customHeight="1">
      <c r="B66" s="110"/>
      <c r="C66" s="92"/>
      <c r="D66" s="102" t="e">
        <f>VLOOKUP($M$17,入力シート!$A$3:$U$52,6)</f>
        <v>#N/A</v>
      </c>
      <c r="E66" s="95" t="e">
        <f>VLOOKUP($M$17,入力シート!$A$3:$U$52,5)</f>
        <v>#N/A</v>
      </c>
      <c r="F66" s="98" t="e">
        <f>VLOOKUP($M$17,入力シート!$A$3:$U$52,5)</f>
        <v>#N/A</v>
      </c>
      <c r="G66" s="95" t="e">
        <f>VLOOKUP($M$17,入力シート!$A$3:$U$52,5)</f>
        <v>#N/A</v>
      </c>
      <c r="H66" s="105" t="e">
        <f>VLOOKUP($M$17,入力シート!$A$3:$U$52,5)</f>
        <v>#N/A</v>
      </c>
      <c r="I66" s="106" t="e">
        <f>VLOOKUP($M$17,入力シート!$A$3:$U$52,5)</f>
        <v>#N/A</v>
      </c>
      <c r="J66" s="105" t="e">
        <f>VLOOKUP($M$17,入力シート!$A$3:$U$52,5)</f>
        <v>#N/A</v>
      </c>
      <c r="K66" s="108" t="e">
        <f>VLOOKUP($M$17,入力シート!$A$3:$U$52,5)</f>
        <v>#N/A</v>
      </c>
      <c r="M66" s="100"/>
    </row>
    <row r="67" spans="2:13" ht="9.6" customHeight="1">
      <c r="B67" s="111"/>
      <c r="C67" s="93"/>
      <c r="D67" s="30" t="str">
        <f>IFERROR(IF(VLOOKUP($M64,入力シート!$A$3:$U$52,8)=0,"",VLOOKUP($M64,入力シート!$A$3:$U$52,8)),"")</f>
        <v/>
      </c>
      <c r="E67" s="96" t="e">
        <f>VLOOKUP($M$17,入力シート!$A$3:$U$52,6)</f>
        <v>#N/A</v>
      </c>
      <c r="F67" s="99" t="e">
        <f>VLOOKUP($M$17,入力シート!$A$3:$U$52,6)</f>
        <v>#N/A</v>
      </c>
      <c r="G67" s="96" t="e">
        <f>VLOOKUP($M$17,入力シート!$A$3:$U$52,6)</f>
        <v>#N/A</v>
      </c>
      <c r="H67" s="28" t="s">
        <v>165</v>
      </c>
      <c r="I67" s="67" t="str">
        <f>IFERROR(VLOOKUP($M64,入力シート!$A$3:$U$52,20)&amp;"","")</f>
        <v/>
      </c>
      <c r="J67" s="29" t="s">
        <v>167</v>
      </c>
      <c r="K67" s="26" t="str">
        <f>IFERROR(VLOOKUP($M64,入力シート!$A$3:$U$52,21)&amp;"","")</f>
        <v/>
      </c>
      <c r="M67" s="100"/>
    </row>
    <row r="68" spans="2:13" ht="9.6" customHeight="1">
      <c r="B68" s="16"/>
      <c r="C68" s="14"/>
      <c r="D68" s="14"/>
      <c r="E68" s="14"/>
      <c r="F68" s="14"/>
      <c r="G68" s="14"/>
      <c r="H68" s="14"/>
    </row>
    <row r="69" spans="2:13" ht="9.6" customHeight="1">
      <c r="B69" s="16"/>
      <c r="C69" s="14"/>
      <c r="D69" s="14"/>
      <c r="E69" s="14"/>
      <c r="F69" s="14"/>
      <c r="G69" s="14"/>
      <c r="H69" s="14"/>
    </row>
    <row r="70" spans="2:13" ht="9.6" customHeight="1">
      <c r="B70" s="14"/>
      <c r="C70" s="14"/>
      <c r="D70" s="14"/>
      <c r="E70" s="14"/>
      <c r="F70" s="14"/>
      <c r="G70" s="14"/>
      <c r="H70" s="14"/>
    </row>
    <row r="71" spans="2:13" ht="22.2" customHeight="1" thickBot="1">
      <c r="B71" s="17"/>
      <c r="C71" s="17"/>
      <c r="D71" s="17"/>
      <c r="E71" s="89" t="s">
        <v>170</v>
      </c>
      <c r="F71" s="89"/>
      <c r="G71" s="17"/>
      <c r="H71" s="90" t="s">
        <v>173</v>
      </c>
      <c r="I71" s="90"/>
      <c r="J71" s="18"/>
      <c r="K71" s="18"/>
    </row>
    <row r="72" spans="2:13" ht="9.6" customHeight="1"/>
    <row r="110" spans="5:7">
      <c r="E110" s="13"/>
      <c r="G110" s="13"/>
    </row>
    <row r="118" spans="5:7">
      <c r="E118" s="84"/>
      <c r="G118" s="84"/>
    </row>
    <row r="126" spans="5:7">
      <c r="E126" s="84"/>
      <c r="G126" s="84"/>
    </row>
    <row r="134" spans="5:7">
      <c r="E134" s="84"/>
      <c r="G134" s="84"/>
    </row>
    <row r="142" spans="5:7">
      <c r="E142" s="84"/>
      <c r="G142" s="84"/>
    </row>
  </sheetData>
  <sheetProtection sheet="1" objects="1" scenarios="1"/>
  <mergeCells count="119"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  <pageSetUpPr fitToPage="1"/>
  </sheetPr>
  <dimension ref="A1:U71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" sqref="E4"/>
    </sheetView>
  </sheetViews>
  <sheetFormatPr defaultRowHeight="18"/>
  <cols>
    <col min="1" max="1" width="3.3984375" style="5" customWidth="1"/>
    <col min="2" max="2" width="12.19921875" customWidth="1"/>
    <col min="3" max="3" width="9" customWidth="1"/>
    <col min="4" max="4" width="5.69921875" customWidth="1"/>
    <col min="5" max="5" width="12.69921875" customWidth="1"/>
    <col min="6" max="6" width="14.19921875" customWidth="1"/>
    <col min="7" max="7" width="4.8984375" style="5" customWidth="1"/>
    <col min="8" max="8" width="9.59765625" customWidth="1"/>
    <col min="9" max="10" width="8.59765625" customWidth="1"/>
    <col min="11" max="11" width="19" customWidth="1"/>
    <col min="12" max="12" width="6" style="5" customWidth="1"/>
    <col min="13" max="13" width="6.69921875" bestFit="1" customWidth="1"/>
    <col min="14" max="14" width="8.5" bestFit="1" customWidth="1"/>
    <col min="15" max="15" width="19.69921875" customWidth="1"/>
    <col min="16" max="16" width="11.296875" customWidth="1"/>
    <col min="17" max="17" width="8.5" bestFit="1" customWidth="1"/>
    <col min="18" max="18" width="19.69921875" customWidth="1"/>
    <col min="19" max="19" width="11.3984375" customWidth="1"/>
    <col min="20" max="21" width="15.59765625" customWidth="1"/>
  </cols>
  <sheetData>
    <row r="1" spans="1:21" s="1" customFormat="1">
      <c r="A1" s="3" t="s">
        <v>83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86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94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162</v>
      </c>
      <c r="P2" s="62" t="s">
        <v>164</v>
      </c>
      <c r="Q2" s="85">
        <v>3100999</v>
      </c>
      <c r="R2" s="61" t="s">
        <v>161</v>
      </c>
      <c r="S2" s="62" t="s">
        <v>163</v>
      </c>
      <c r="T2" s="63" t="s">
        <v>79</v>
      </c>
      <c r="U2" s="63" t="s">
        <v>78</v>
      </c>
    </row>
    <row r="3" spans="1:21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>
      <c r="A9" s="40">
        <v>7</v>
      </c>
      <c r="B9" s="43"/>
      <c r="C9" s="50"/>
      <c r="D9" s="43"/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zoomScaleNormal="100" zoomScaleSheetLayoutView="120" workbookViewId="0">
      <selection activeCell="N20" sqref="N20:N23"/>
    </sheetView>
  </sheetViews>
  <sheetFormatPr defaultColWidth="2" defaultRowHeight="9.6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>
      <c r="B1" s="20" t="s">
        <v>198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>
      <c r="C3" s="10">
        <v>1</v>
      </c>
      <c r="D3" s="11" t="s">
        <v>100</v>
      </c>
      <c r="E3" s="144" t="s">
        <v>171</v>
      </c>
      <c r="F3" s="144"/>
      <c r="G3" s="144"/>
      <c r="H3" s="144"/>
    </row>
    <row r="4" spans="2:14" ht="13.2" customHeight="1">
      <c r="C4" s="12"/>
      <c r="D4" s="13"/>
    </row>
    <row r="5" spans="2:14" ht="13.2" customHeight="1">
      <c r="C5" s="10">
        <v>2</v>
      </c>
      <c r="D5" s="11" t="s">
        <v>101</v>
      </c>
      <c r="E5" s="145" t="s">
        <v>104</v>
      </c>
      <c r="F5" s="145"/>
      <c r="G5" s="145"/>
      <c r="H5" s="145"/>
      <c r="I5" s="8" t="s">
        <v>84</v>
      </c>
    </row>
    <row r="6" spans="2:14" ht="13.2" customHeight="1">
      <c r="C6" s="12"/>
      <c r="D6" s="13"/>
      <c r="I6" s="12" t="s">
        <v>194</v>
      </c>
      <c r="J6" s="143" t="s">
        <v>200</v>
      </c>
      <c r="K6" s="143"/>
    </row>
    <row r="7" spans="2:14" ht="13.2" customHeight="1">
      <c r="C7" s="10">
        <v>3</v>
      </c>
      <c r="D7" s="11" t="s">
        <v>102</v>
      </c>
      <c r="E7" s="145" t="s">
        <v>199</v>
      </c>
      <c r="F7" s="145"/>
      <c r="G7" s="145"/>
      <c r="H7" s="145"/>
    </row>
    <row r="8" spans="2:14" ht="13.2" customHeight="1">
      <c r="C8" s="12"/>
      <c r="D8" s="13"/>
      <c r="I8" s="12" t="s">
        <v>195</v>
      </c>
      <c r="J8" s="143" t="s">
        <v>200</v>
      </c>
      <c r="K8" s="143"/>
    </row>
    <row r="9" spans="2:14" ht="13.2" customHeight="1">
      <c r="C9" s="10">
        <v>4</v>
      </c>
      <c r="D9" s="11" t="s">
        <v>159</v>
      </c>
      <c r="E9" s="145"/>
      <c r="F9" s="145"/>
      <c r="G9" s="145"/>
      <c r="H9" s="145"/>
    </row>
    <row r="10" spans="2:14" ht="13.2" customHeight="1">
      <c r="C10" s="12"/>
      <c r="D10" s="13"/>
    </row>
    <row r="11" spans="2:14" ht="13.2" customHeight="1">
      <c r="C11" s="10">
        <v>5</v>
      </c>
      <c r="D11" s="11" t="s">
        <v>103</v>
      </c>
      <c r="E11" s="145" t="s">
        <v>158</v>
      </c>
      <c r="F11" s="145"/>
      <c r="G11" s="145"/>
      <c r="H11" s="145"/>
    </row>
    <row r="12" spans="2:14" ht="13.2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>
      <c r="B13" s="134" t="s">
        <v>85</v>
      </c>
      <c r="C13" s="135"/>
      <c r="D13" s="31" t="s">
        <v>87</v>
      </c>
      <c r="E13" s="136" t="s">
        <v>96</v>
      </c>
      <c r="F13" s="139" t="s">
        <v>95</v>
      </c>
      <c r="G13" s="140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>
      <c r="B14" s="114"/>
      <c r="C14" s="115"/>
      <c r="D14" s="34" t="s">
        <v>88</v>
      </c>
      <c r="E14" s="137"/>
      <c r="F14" s="122"/>
      <c r="G14" s="141"/>
      <c r="H14" s="124" t="s">
        <v>168</v>
      </c>
      <c r="I14" s="126"/>
      <c r="J14" s="124" t="s">
        <v>99</v>
      </c>
      <c r="K14" s="126"/>
    </row>
    <row r="15" spans="2:14" ht="10.8" customHeight="1">
      <c r="B15" s="116"/>
      <c r="C15" s="117"/>
      <c r="D15" s="35" t="s">
        <v>89</v>
      </c>
      <c r="E15" s="138"/>
      <c r="F15" s="123"/>
      <c r="G15" s="142"/>
      <c r="H15" s="36" t="s">
        <v>166</v>
      </c>
      <c r="I15" s="37"/>
      <c r="J15" s="36" t="s">
        <v>169</v>
      </c>
      <c r="K15" s="37"/>
    </row>
    <row r="16" spans="2:14" ht="10.8" customHeight="1">
      <c r="B16" s="131" t="s">
        <v>90</v>
      </c>
      <c r="C16" s="91">
        <v>1</v>
      </c>
      <c r="D16" s="81" t="str">
        <f>IFERROR(VLOOKUP($N16,入力シート!$A$3:$U$52,6)&amp;"","")</f>
        <v/>
      </c>
      <c r="E16" s="94" t="str">
        <f>IFERROR(VLOOKUP($N16,入力シート!$A$3:$U$52,7)&amp;"","")</f>
        <v/>
      </c>
      <c r="F16" s="97" t="str">
        <f>IFERROR(VLOOKUP($N16,入力シート!$A$3:$U$52,11)&amp;"","")</f>
        <v/>
      </c>
      <c r="G16" s="127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6"/>
    </row>
    <row r="17" spans="2:14" ht="10.8" customHeight="1">
      <c r="B17" s="132"/>
      <c r="C17" s="92"/>
      <c r="D17" s="101" t="str">
        <f>IFERROR(VLOOKUP($N16,入力シート!$A$3:$U$52,5)&amp;"","")</f>
        <v/>
      </c>
      <c r="E17" s="95" t="e">
        <f>VLOOKUP($N$16,入力シート!$A$3:$U$52,6)</f>
        <v>#N/A</v>
      </c>
      <c r="F17" s="98" t="e">
        <f>VLOOKUP($N$16,入力シート!$A$3:$U$52,6)</f>
        <v>#N/A</v>
      </c>
      <c r="G17" s="128"/>
      <c r="H17" s="103" t="str">
        <f>IFERROR(VLOOKUP($N16,入力シート!$A$3:$U$52,15)&amp;"","")</f>
        <v/>
      </c>
      <c r="I17" s="104" t="e">
        <f>VLOOKUP($N$16,入力シート!$A$3:$U$52,6)</f>
        <v>#N/A</v>
      </c>
      <c r="J17" s="103" t="str">
        <f>IFERROR(VLOOKUP($N16,入力シート!$A$3:$U$52,18)&amp;"","")</f>
        <v/>
      </c>
      <c r="K17" s="107" t="e">
        <f>VLOOKUP($N$16,入力シート!$A$3:$U$52,6)</f>
        <v>#N/A</v>
      </c>
      <c r="N17" s="146"/>
    </row>
    <row r="18" spans="2:14" ht="10.8" customHeight="1">
      <c r="B18" s="132"/>
      <c r="C18" s="92"/>
      <c r="D18" s="102" t="e">
        <f>VLOOKUP($N$16,入力シート!$A$3:$U$52,6)</f>
        <v>#N/A</v>
      </c>
      <c r="E18" s="95" t="e">
        <f>VLOOKUP($N$16,入力シート!$A$3:$U$52,5)</f>
        <v>#N/A</v>
      </c>
      <c r="F18" s="98" t="e">
        <f>VLOOKUP($N$16,入力シート!$A$3:$U$52,5)</f>
        <v>#N/A</v>
      </c>
      <c r="G18" s="128"/>
      <c r="H18" s="103" t="e">
        <f>VLOOKUP($N$16,入力シート!$A$3:$U$52,5)</f>
        <v>#N/A</v>
      </c>
      <c r="I18" s="104" t="e">
        <f>VLOOKUP($N$16,入力シート!$A$3:$U$52,5)</f>
        <v>#N/A</v>
      </c>
      <c r="J18" s="103" t="e">
        <f>VLOOKUP($N$16,入力シート!$A$3:$U$52,5)</f>
        <v>#N/A</v>
      </c>
      <c r="K18" s="107" t="e">
        <f>VLOOKUP($N$16,入力シート!$A$3:$U$52,5)</f>
        <v>#N/A</v>
      </c>
      <c r="N18" s="146"/>
    </row>
    <row r="19" spans="2:14" ht="10.8" customHeight="1">
      <c r="B19" s="132"/>
      <c r="C19" s="92"/>
      <c r="D19" s="25" t="str">
        <f>IFERROR(IF(VLOOKUP($N16,入力シート!$A$3:$U$52,8)=0,"",VLOOKUP($N16,入力シート!$A$3:$U$52,8)),"")</f>
        <v/>
      </c>
      <c r="E19" s="96" t="e">
        <f>VLOOKUP($N$16,入力シート!$A$3:$U$52,6)</f>
        <v>#N/A</v>
      </c>
      <c r="F19" s="99" t="e">
        <f>VLOOKUP($N$16,入力シート!$A$3:$U$52,6)</f>
        <v>#N/A</v>
      </c>
      <c r="G19" s="133"/>
      <c r="H19" s="64" t="s">
        <v>165</v>
      </c>
      <c r="I19" s="65" t="str">
        <f>IFERROR(VLOOKUP($N16,入力シート!$A$3:$U$52,20)&amp;"","")</f>
        <v/>
      </c>
      <c r="J19" s="78" t="s">
        <v>167</v>
      </c>
      <c r="K19" s="66" t="str">
        <f>IFERROR(VLOOKUP($N16,入力シート!$A$3:$U$52,21)&amp;"","")</f>
        <v/>
      </c>
      <c r="N19" s="146"/>
    </row>
    <row r="20" spans="2:14" ht="10.8" customHeight="1">
      <c r="B20" s="132"/>
      <c r="C20" s="91">
        <v>2</v>
      </c>
      <c r="D20" s="81" t="str">
        <f>IFERROR(VLOOKUP($N20,入力シート!$A$3:$U$52,6)&amp;"","")</f>
        <v/>
      </c>
      <c r="E20" s="94" t="str">
        <f>IFERROR(VLOOKUP($N20,入力シート!$A$3:$U$52,7)&amp;"","")</f>
        <v/>
      </c>
      <c r="F20" s="97" t="str">
        <f>IFERROR(VLOOKUP($N20,入力シート!$A$3:$U$52,11)&amp;"","")</f>
        <v/>
      </c>
      <c r="G20" s="127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6"/>
    </row>
    <row r="21" spans="2:14" ht="10.8" customHeight="1">
      <c r="B21" s="132"/>
      <c r="C21" s="92"/>
      <c r="D21" s="101" t="str">
        <f>IFERROR(VLOOKUP($N20,入力シート!$A$3:$U$52,5)&amp;"","")</f>
        <v/>
      </c>
      <c r="E21" s="95" t="e">
        <f>VLOOKUP($N$16,入力シート!$A$3:$U$52,6)</f>
        <v>#N/A</v>
      </c>
      <c r="F21" s="98" t="e">
        <f>VLOOKUP($N$16,入力シート!$A$3:$U$52,6)</f>
        <v>#N/A</v>
      </c>
      <c r="G21" s="128"/>
      <c r="H21" s="103" t="str">
        <f>IFERROR(VLOOKUP($N20,入力シート!$A$3:$U$52,15)&amp;"","")</f>
        <v/>
      </c>
      <c r="I21" s="104" t="e">
        <f>VLOOKUP($N$16,入力シート!$A$3:$U$52,6)</f>
        <v>#N/A</v>
      </c>
      <c r="J21" s="103" t="str">
        <f>IFERROR(VLOOKUP($N20,入力シート!$A$3:$U$52,18)&amp;"","")</f>
        <v/>
      </c>
      <c r="K21" s="107" t="e">
        <f>VLOOKUP($N$16,入力シート!$A$3:$U$52,6)</f>
        <v>#N/A</v>
      </c>
      <c r="N21" s="146"/>
    </row>
    <row r="22" spans="2:14" ht="10.8" customHeight="1">
      <c r="B22" s="132"/>
      <c r="C22" s="92"/>
      <c r="D22" s="102" t="e">
        <f>VLOOKUP($N$16,入力シート!$A$3:$U$52,6)</f>
        <v>#N/A</v>
      </c>
      <c r="E22" s="95" t="e">
        <f>VLOOKUP($N$16,入力シート!$A$3:$U$52,5)</f>
        <v>#N/A</v>
      </c>
      <c r="F22" s="98" t="e">
        <f>VLOOKUP($N$16,入力シート!$A$3:$U$52,5)</f>
        <v>#N/A</v>
      </c>
      <c r="G22" s="128"/>
      <c r="H22" s="105" t="e">
        <f>VLOOKUP($N$16,入力シート!$A$3:$U$52,5)</f>
        <v>#N/A</v>
      </c>
      <c r="I22" s="106" t="e">
        <f>VLOOKUP($N$16,入力シート!$A$3:$U$52,5)</f>
        <v>#N/A</v>
      </c>
      <c r="J22" s="105" t="e">
        <f>VLOOKUP($N$16,入力シート!$A$3:$U$52,5)</f>
        <v>#N/A</v>
      </c>
      <c r="K22" s="108" t="e">
        <f>VLOOKUP($N$16,入力シート!$A$3:$U$52,5)</f>
        <v>#N/A</v>
      </c>
      <c r="N22" s="146"/>
    </row>
    <row r="23" spans="2:14" ht="10.8" customHeight="1" thickBot="1">
      <c r="B23" s="132"/>
      <c r="C23" s="92"/>
      <c r="D23" s="25" t="str">
        <f>IFERROR(IF(VLOOKUP($N20,入力シート!$A$3:$U$52,8)=0,"",VLOOKUP($N20,入力シート!$A$3:$U$52,8)),"")</f>
        <v/>
      </c>
      <c r="E23" s="95" t="e">
        <f>VLOOKUP($N$16,入力シート!$A$3:$U$52,6)</f>
        <v>#N/A</v>
      </c>
      <c r="F23" s="98" t="e">
        <f>VLOOKUP($N$16,入力シート!$A$3:$U$52,6)</f>
        <v>#N/A</v>
      </c>
      <c r="G23" s="128"/>
      <c r="H23" s="27" t="s">
        <v>165</v>
      </c>
      <c r="I23" s="68" t="str">
        <f>IFERROR(VLOOKUP($N20,入力シート!$A$3:$U$52,20)&amp;"","")</f>
        <v/>
      </c>
      <c r="J23" s="79" t="s">
        <v>167</v>
      </c>
      <c r="K23" s="72" t="str">
        <f>IFERROR(VLOOKUP($N20,入力シート!$A$3:$U$52,21)&amp;"","")</f>
        <v/>
      </c>
      <c r="N23" s="146"/>
    </row>
    <row r="24" spans="2:14" ht="10.8" customHeight="1" thickTop="1">
      <c r="B24" s="112" t="s">
        <v>85</v>
      </c>
      <c r="C24" s="113"/>
      <c r="D24" s="38" t="s">
        <v>87</v>
      </c>
      <c r="E24" s="118" t="s">
        <v>96</v>
      </c>
      <c r="F24" s="121" t="s">
        <v>95</v>
      </c>
      <c r="G24" s="118" t="s">
        <v>97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>
      <c r="B25" s="114"/>
      <c r="C25" s="115"/>
      <c r="D25" s="34" t="s">
        <v>88</v>
      </c>
      <c r="E25" s="119"/>
      <c r="F25" s="122"/>
      <c r="G25" s="119"/>
      <c r="H25" s="124" t="s">
        <v>168</v>
      </c>
      <c r="I25" s="125"/>
      <c r="J25" s="124" t="s">
        <v>99</v>
      </c>
      <c r="K25" s="126"/>
      <c r="N25" s="19"/>
    </row>
    <row r="26" spans="2:14" ht="10.8" customHeight="1">
      <c r="B26" s="116"/>
      <c r="C26" s="117"/>
      <c r="D26" s="35" t="s">
        <v>89</v>
      </c>
      <c r="E26" s="120"/>
      <c r="F26" s="123"/>
      <c r="G26" s="120"/>
      <c r="H26" s="36" t="s">
        <v>166</v>
      </c>
      <c r="I26" s="75"/>
      <c r="J26" s="36" t="s">
        <v>169</v>
      </c>
      <c r="K26" s="37"/>
      <c r="N26" s="19"/>
    </row>
    <row r="27" spans="2:14" ht="10.8" customHeight="1">
      <c r="B27" s="109" t="s">
        <v>92</v>
      </c>
      <c r="C27" s="92">
        <v>1</v>
      </c>
      <c r="D27" s="81" t="str">
        <f>IFERROR(VLOOKUP($N27,入力シート!$A$3:$U$52,6)&amp;"","")</f>
        <v/>
      </c>
      <c r="E27" s="94" t="str">
        <f>IFERROR(VLOOKUP($N27,入力シート!$A$3:$U$52,7)&amp;"","")</f>
        <v/>
      </c>
      <c r="F27" s="97" t="str">
        <f>IFERROR(VLOOKUP($N27,入力シート!$A$3:$U$52,11)&amp;"","")</f>
        <v/>
      </c>
      <c r="G27" s="94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6"/>
    </row>
    <row r="28" spans="2:14" ht="10.8" customHeight="1">
      <c r="B28" s="110"/>
      <c r="C28" s="92"/>
      <c r="D28" s="101" t="str">
        <f>IFERROR(VLOOKUP($N27,入力シート!$A$3:$U$52,5)&amp;"","")</f>
        <v/>
      </c>
      <c r="E28" s="95" t="e">
        <f>VLOOKUP($N$16,入力シート!$A$3:$U$52,6)</f>
        <v>#N/A</v>
      </c>
      <c r="F28" s="98" t="e">
        <f>VLOOKUP($N$16,入力シート!$A$3:$U$52,6)</f>
        <v>#N/A</v>
      </c>
      <c r="G28" s="95" t="e">
        <f>VLOOKUP($N$16,入力シート!$A$3:$U$52,6)</f>
        <v>#N/A</v>
      </c>
      <c r="H28" s="103" t="str">
        <f>IFERROR(VLOOKUP($N27,入力シート!$A$3:$U$52,15)&amp;"","")</f>
        <v/>
      </c>
      <c r="I28" s="104" t="e">
        <f>VLOOKUP($N$16,入力シート!$A$3:$U$52,6)</f>
        <v>#N/A</v>
      </c>
      <c r="J28" s="103" t="str">
        <f>IFERROR(VLOOKUP($N27,入力シート!$A$3:$U$52,18)&amp;"","")</f>
        <v/>
      </c>
      <c r="K28" s="107" t="e">
        <f>VLOOKUP($N$16,入力シート!$A$3:$U$52,6)</f>
        <v>#N/A</v>
      </c>
      <c r="N28" s="146"/>
    </row>
    <row r="29" spans="2:14" ht="10.8" customHeight="1">
      <c r="B29" s="110"/>
      <c r="C29" s="92"/>
      <c r="D29" s="102" t="e">
        <f>VLOOKUP($N$16,入力シート!$A$3:$U$52,6)</f>
        <v>#N/A</v>
      </c>
      <c r="E29" s="95" t="e">
        <f>VLOOKUP($N$16,入力シート!$A$3:$U$52,5)</f>
        <v>#N/A</v>
      </c>
      <c r="F29" s="98" t="e">
        <f>VLOOKUP($N$16,入力シート!$A$3:$U$52,5)</f>
        <v>#N/A</v>
      </c>
      <c r="G29" s="95" t="e">
        <f>VLOOKUP($N$16,入力シート!$A$3:$U$52,5)</f>
        <v>#N/A</v>
      </c>
      <c r="H29" s="103" t="e">
        <f>VLOOKUP($N$16,入力シート!$A$3:$U$52,5)</f>
        <v>#N/A</v>
      </c>
      <c r="I29" s="104" t="e">
        <f>VLOOKUP($N$16,入力シート!$A$3:$U$52,5)</f>
        <v>#N/A</v>
      </c>
      <c r="J29" s="103" t="e">
        <f>VLOOKUP($N$16,入力シート!$A$3:$U$52,5)</f>
        <v>#N/A</v>
      </c>
      <c r="K29" s="107" t="e">
        <f>VLOOKUP($N$16,入力シート!$A$3:$U$52,5)</f>
        <v>#N/A</v>
      </c>
      <c r="N29" s="146"/>
    </row>
    <row r="30" spans="2:14" ht="10.8" customHeight="1">
      <c r="B30" s="110"/>
      <c r="C30" s="93"/>
      <c r="D30" s="25" t="str">
        <f>IFERROR(IF(VLOOKUP($N27,入力シート!$A$3:$U$52,8)=0,"",VLOOKUP($N27,入力シート!$A$3:$U$52,8)),"")</f>
        <v/>
      </c>
      <c r="E30" s="96" t="e">
        <f>VLOOKUP($N$16,入力シート!$A$3:$U$52,6)</f>
        <v>#N/A</v>
      </c>
      <c r="F30" s="99" t="e">
        <f>VLOOKUP($N$16,入力シート!$A$3:$U$52,6)</f>
        <v>#N/A</v>
      </c>
      <c r="G30" s="96" t="e">
        <f>VLOOKUP($N$16,入力シート!$A$3:$U$52,6)</f>
        <v>#N/A</v>
      </c>
      <c r="H30" s="71" t="s">
        <v>165</v>
      </c>
      <c r="I30" s="65" t="str">
        <f>IFERROR(VLOOKUP($N27,入力シート!$A$3:$U$52,20)&amp;"","")</f>
        <v/>
      </c>
      <c r="J30" s="80" t="s">
        <v>167</v>
      </c>
      <c r="K30" s="66" t="str">
        <f>IFERROR(VLOOKUP($N27,入力シート!$A$3:$U$52,21)&amp;"","")</f>
        <v/>
      </c>
      <c r="N30" s="146"/>
    </row>
    <row r="31" spans="2:14" ht="10.8" customHeight="1">
      <c r="B31" s="110"/>
      <c r="C31" s="91">
        <v>2</v>
      </c>
      <c r="D31" s="81" t="str">
        <f>IFERROR(VLOOKUP($N31,入力シート!$A$3:$U$52,6)&amp;"","")</f>
        <v/>
      </c>
      <c r="E31" s="94" t="str">
        <f>IFERROR(VLOOKUP($N31,入力シート!$A$3:$U$52,7)&amp;"","")</f>
        <v/>
      </c>
      <c r="F31" s="97" t="str">
        <f>IFERROR(VLOOKUP($N31,入力シート!$A$3:$U$52,11)&amp;"","")</f>
        <v/>
      </c>
      <c r="G31" s="94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6"/>
    </row>
    <row r="32" spans="2:14" ht="10.8" customHeight="1">
      <c r="B32" s="110"/>
      <c r="C32" s="92"/>
      <c r="D32" s="101" t="str">
        <f>IFERROR(VLOOKUP($N31,入力シート!$A$3:$U$52,5)&amp;"","")</f>
        <v/>
      </c>
      <c r="E32" s="95" t="e">
        <f>VLOOKUP($N$16,入力シート!$A$3:$U$52,6)</f>
        <v>#N/A</v>
      </c>
      <c r="F32" s="98" t="e">
        <f>VLOOKUP($N$16,入力シート!$A$3:$U$52,6)</f>
        <v>#N/A</v>
      </c>
      <c r="G32" s="95" t="e">
        <f>VLOOKUP($N$16,入力シート!$A$3:$U$52,6)</f>
        <v>#N/A</v>
      </c>
      <c r="H32" s="103" t="str">
        <f>IFERROR(VLOOKUP($N31,入力シート!$A$3:$U$52,15)&amp;"","")</f>
        <v/>
      </c>
      <c r="I32" s="104" t="e">
        <f>VLOOKUP($N$16,入力シート!$A$3:$U$52,6)</f>
        <v>#N/A</v>
      </c>
      <c r="J32" s="103" t="str">
        <f>IFERROR(VLOOKUP($N31,入力シート!$A$3:$U$52,18)&amp;"","")</f>
        <v/>
      </c>
      <c r="K32" s="107" t="e">
        <f>VLOOKUP($N$16,入力シート!$A$3:$U$52,6)</f>
        <v>#N/A</v>
      </c>
      <c r="N32" s="146"/>
    </row>
    <row r="33" spans="2:14" ht="10.8" customHeight="1">
      <c r="B33" s="110"/>
      <c r="C33" s="92"/>
      <c r="D33" s="102" t="e">
        <f>VLOOKUP($N$16,入力シート!$A$3:$U$52,6)</f>
        <v>#N/A</v>
      </c>
      <c r="E33" s="95" t="e">
        <f>VLOOKUP($N$16,入力シート!$A$3:$U$52,5)</f>
        <v>#N/A</v>
      </c>
      <c r="F33" s="98" t="e">
        <f>VLOOKUP($N$16,入力シート!$A$3:$U$52,5)</f>
        <v>#N/A</v>
      </c>
      <c r="G33" s="95" t="e">
        <f>VLOOKUP($N$16,入力シート!$A$3:$U$52,5)</f>
        <v>#N/A</v>
      </c>
      <c r="H33" s="105" t="e">
        <f>VLOOKUP($N$16,入力シート!$A$3:$U$52,5)</f>
        <v>#N/A</v>
      </c>
      <c r="I33" s="106" t="e">
        <f>VLOOKUP($N$16,入力シート!$A$3:$U$52,5)</f>
        <v>#N/A</v>
      </c>
      <c r="J33" s="105" t="e">
        <f>VLOOKUP($N$16,入力シート!$A$3:$U$52,5)</f>
        <v>#N/A</v>
      </c>
      <c r="K33" s="108" t="e">
        <f>VLOOKUP($N$16,入力シート!$A$3:$U$52,5)</f>
        <v>#N/A</v>
      </c>
      <c r="N33" s="146"/>
    </row>
    <row r="34" spans="2:14" ht="10.8" customHeight="1">
      <c r="B34" s="110"/>
      <c r="C34" s="93"/>
      <c r="D34" s="25" t="str">
        <f>IFERROR(IF(VLOOKUP($N31,入力シート!$A$3:$U$52,8)=0,"",VLOOKUP($N31,入力シート!$A$3:$U$52,8)),"")</f>
        <v/>
      </c>
      <c r="E34" s="96" t="e">
        <f>VLOOKUP($N$16,入力シート!$A$3:$U$52,6)</f>
        <v>#N/A</v>
      </c>
      <c r="F34" s="99" t="e">
        <f>VLOOKUP($N$16,入力シート!$A$3:$U$52,6)</f>
        <v>#N/A</v>
      </c>
      <c r="G34" s="96" t="e">
        <f>VLOOKUP($N$16,入力シート!$A$3:$U$52,6)</f>
        <v>#N/A</v>
      </c>
      <c r="H34" s="28" t="s">
        <v>165</v>
      </c>
      <c r="I34" s="67" t="str">
        <f>IFERROR(VLOOKUP($N31,入力シート!$A$3:$U$52,20)&amp;"","")</f>
        <v/>
      </c>
      <c r="J34" s="29" t="s">
        <v>167</v>
      </c>
      <c r="K34" s="26" t="str">
        <f>IFERROR(VLOOKUP($N31,入力シート!$A$3:$U$52,21)&amp;"","")</f>
        <v/>
      </c>
      <c r="N34" s="146"/>
    </row>
    <row r="35" spans="2:14" ht="10.8" customHeight="1">
      <c r="B35" s="110"/>
      <c r="C35" s="92">
        <v>3</v>
      </c>
      <c r="D35" s="81" t="str">
        <f>IFERROR(VLOOKUP($N35,入力シート!$A$3:$U$52,6)&amp;"","")</f>
        <v/>
      </c>
      <c r="E35" s="94" t="str">
        <f>IFERROR(VLOOKUP($N35,入力シート!$A$3:$U$52,7)&amp;"","")</f>
        <v/>
      </c>
      <c r="F35" s="97" t="str">
        <f>IFERROR(VLOOKUP($N35,入力シート!$A$3:$U$52,11)&amp;"","")</f>
        <v/>
      </c>
      <c r="G35" s="94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6"/>
    </row>
    <row r="36" spans="2:14" ht="10.8" customHeight="1">
      <c r="B36" s="110"/>
      <c r="C36" s="92"/>
      <c r="D36" s="101" t="str">
        <f>IFERROR(VLOOKUP($N35,入力シート!$A$3:$U$52,5)&amp;"","")</f>
        <v/>
      </c>
      <c r="E36" s="95" t="e">
        <f>VLOOKUP($N$16,入力シート!$A$3:$U$52,6)</f>
        <v>#N/A</v>
      </c>
      <c r="F36" s="98" t="e">
        <f>VLOOKUP($N$16,入力シート!$A$3:$U$52,6)</f>
        <v>#N/A</v>
      </c>
      <c r="G36" s="95" t="e">
        <f>VLOOKUP($N$16,入力シート!$A$3:$U$52,6)</f>
        <v>#N/A</v>
      </c>
      <c r="H36" s="103" t="str">
        <f>IFERROR(VLOOKUP($N35,入力シート!$A$3:$U$52,15)&amp;"","")</f>
        <v/>
      </c>
      <c r="I36" s="104" t="e">
        <f>VLOOKUP($N$16,入力シート!$A$3:$U$52,6)</f>
        <v>#N/A</v>
      </c>
      <c r="J36" s="103" t="str">
        <f>IFERROR(VLOOKUP($N35,入力シート!$A$3:$U$52,18)&amp;"","")</f>
        <v/>
      </c>
      <c r="K36" s="107" t="e">
        <f>VLOOKUP($N$16,入力シート!$A$3:$U$52,6)</f>
        <v>#N/A</v>
      </c>
      <c r="N36" s="146"/>
    </row>
    <row r="37" spans="2:14" ht="10.8" customHeight="1">
      <c r="B37" s="110"/>
      <c r="C37" s="92"/>
      <c r="D37" s="102" t="e">
        <f>VLOOKUP($N$16,入力シート!$A$3:$U$52,6)</f>
        <v>#N/A</v>
      </c>
      <c r="E37" s="95" t="e">
        <f>VLOOKUP($N$16,入力シート!$A$3:$U$52,5)</f>
        <v>#N/A</v>
      </c>
      <c r="F37" s="98" t="e">
        <f>VLOOKUP($N$16,入力シート!$A$3:$U$52,5)</f>
        <v>#N/A</v>
      </c>
      <c r="G37" s="95" t="e">
        <f>VLOOKUP($N$16,入力シート!$A$3:$U$52,5)</f>
        <v>#N/A</v>
      </c>
      <c r="H37" s="103" t="e">
        <f>VLOOKUP($N$16,入力シート!$A$3:$U$52,5)</f>
        <v>#N/A</v>
      </c>
      <c r="I37" s="104" t="e">
        <f>VLOOKUP($N$16,入力シート!$A$3:$U$52,5)</f>
        <v>#N/A</v>
      </c>
      <c r="J37" s="103" t="e">
        <f>VLOOKUP($N$16,入力シート!$A$3:$U$52,5)</f>
        <v>#N/A</v>
      </c>
      <c r="K37" s="107" t="e">
        <f>VLOOKUP($N$16,入力シート!$A$3:$U$52,5)</f>
        <v>#N/A</v>
      </c>
      <c r="N37" s="146"/>
    </row>
    <row r="38" spans="2:14" ht="10.8" customHeight="1">
      <c r="B38" s="110"/>
      <c r="C38" s="93"/>
      <c r="D38" s="25" t="str">
        <f>IFERROR(IF(VLOOKUP($N35,入力シート!$A$3:$U$52,8)=0,"",VLOOKUP($N35,入力シート!$A$3:$U$52,8)),"")</f>
        <v/>
      </c>
      <c r="E38" s="96" t="e">
        <f>VLOOKUP($N$16,入力シート!$A$3:$U$52,6)</f>
        <v>#N/A</v>
      </c>
      <c r="F38" s="99" t="e">
        <f>VLOOKUP($N$16,入力シート!$A$3:$U$52,6)</f>
        <v>#N/A</v>
      </c>
      <c r="G38" s="96" t="e">
        <f>VLOOKUP($N$16,入力シート!$A$3:$U$52,6)</f>
        <v>#N/A</v>
      </c>
      <c r="H38" s="71" t="s">
        <v>165</v>
      </c>
      <c r="I38" s="65" t="str">
        <f>IFERROR(VLOOKUP($N35,入力シート!$A$3:$U$52,20)&amp;"","")</f>
        <v/>
      </c>
      <c r="J38" s="80" t="s">
        <v>167</v>
      </c>
      <c r="K38" s="66" t="str">
        <f>IFERROR(VLOOKUP($N35,入力シート!$A$3:$U$52,21)&amp;"","")</f>
        <v/>
      </c>
      <c r="N38" s="146"/>
    </row>
    <row r="39" spans="2:14" ht="10.8" customHeight="1">
      <c r="B39" s="110"/>
      <c r="C39" s="91">
        <v>4</v>
      </c>
      <c r="D39" s="81" t="str">
        <f>IFERROR(VLOOKUP($N39,入力シート!$A$3:$U$52,6)&amp;"","")</f>
        <v/>
      </c>
      <c r="E39" s="94" t="str">
        <f>IFERROR(VLOOKUP($N39,入力シート!$A$3:$U$52,7)&amp;"","")</f>
        <v/>
      </c>
      <c r="F39" s="97" t="str">
        <f>IFERROR(VLOOKUP($N39,入力シート!$A$3:$U$52,11)&amp;"","")</f>
        <v/>
      </c>
      <c r="G39" s="94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6"/>
    </row>
    <row r="40" spans="2:14" ht="10.8" customHeight="1">
      <c r="B40" s="110"/>
      <c r="C40" s="92"/>
      <c r="D40" s="101" t="str">
        <f>IFERROR(VLOOKUP($N39,入力シート!$A$3:$U$52,5)&amp;"","")</f>
        <v/>
      </c>
      <c r="E40" s="95" t="e">
        <f>VLOOKUP($N$16,入力シート!$A$3:$U$52,6)</f>
        <v>#N/A</v>
      </c>
      <c r="F40" s="98" t="e">
        <f>VLOOKUP($N$16,入力シート!$A$3:$U$52,6)</f>
        <v>#N/A</v>
      </c>
      <c r="G40" s="95" t="e">
        <f>VLOOKUP($N$16,入力シート!$A$3:$U$52,6)</f>
        <v>#N/A</v>
      </c>
      <c r="H40" s="103" t="str">
        <f>IFERROR(VLOOKUP($N39,入力シート!$A$3:$U$52,15)&amp;"","")</f>
        <v/>
      </c>
      <c r="I40" s="104" t="e">
        <f>VLOOKUP($N$16,入力シート!$A$3:$U$52,6)</f>
        <v>#N/A</v>
      </c>
      <c r="J40" s="103" t="str">
        <f>IFERROR(VLOOKUP($N39,入力シート!$A$3:$U$52,18)&amp;"","")</f>
        <v/>
      </c>
      <c r="K40" s="107" t="e">
        <f>VLOOKUP($N$16,入力シート!$A$3:$U$52,6)</f>
        <v>#N/A</v>
      </c>
      <c r="N40" s="146"/>
    </row>
    <row r="41" spans="2:14" ht="10.8" customHeight="1">
      <c r="B41" s="110"/>
      <c r="C41" s="92"/>
      <c r="D41" s="102" t="e">
        <f>VLOOKUP($N$16,入力シート!$A$3:$U$52,6)</f>
        <v>#N/A</v>
      </c>
      <c r="E41" s="95" t="e">
        <f>VLOOKUP($N$16,入力シート!$A$3:$U$52,5)</f>
        <v>#N/A</v>
      </c>
      <c r="F41" s="98" t="e">
        <f>VLOOKUP($N$16,入力シート!$A$3:$U$52,5)</f>
        <v>#N/A</v>
      </c>
      <c r="G41" s="95" t="e">
        <f>VLOOKUP($N$16,入力シート!$A$3:$U$52,5)</f>
        <v>#N/A</v>
      </c>
      <c r="H41" s="105" t="e">
        <f>VLOOKUP($N$16,入力シート!$A$3:$U$52,5)</f>
        <v>#N/A</v>
      </c>
      <c r="I41" s="106" t="e">
        <f>VLOOKUP($N$16,入力シート!$A$3:$U$52,5)</f>
        <v>#N/A</v>
      </c>
      <c r="J41" s="105" t="e">
        <f>VLOOKUP($N$16,入力シート!$A$3:$U$52,5)</f>
        <v>#N/A</v>
      </c>
      <c r="K41" s="108" t="e">
        <f>VLOOKUP($N$16,入力シート!$A$3:$U$52,5)</f>
        <v>#N/A</v>
      </c>
      <c r="N41" s="146"/>
    </row>
    <row r="42" spans="2:14" ht="10.8" customHeight="1">
      <c r="B42" s="110"/>
      <c r="C42" s="93"/>
      <c r="D42" s="25" t="str">
        <f>IFERROR(IF(VLOOKUP($N39,入力シート!$A$3:$U$52,8)=0,"",VLOOKUP($N39,入力シート!$A$3:$U$52,8)),"")</f>
        <v/>
      </c>
      <c r="E42" s="96" t="e">
        <f>VLOOKUP($N$16,入力シート!$A$3:$U$52,6)</f>
        <v>#N/A</v>
      </c>
      <c r="F42" s="99" t="e">
        <f>VLOOKUP($N$16,入力シート!$A$3:$U$52,6)</f>
        <v>#N/A</v>
      </c>
      <c r="G42" s="96" t="e">
        <f>VLOOKUP($N$16,入力シート!$A$3:$U$52,6)</f>
        <v>#N/A</v>
      </c>
      <c r="H42" s="28" t="s">
        <v>165</v>
      </c>
      <c r="I42" s="67" t="str">
        <f>IFERROR(VLOOKUP($N39,入力シート!$A$3:$U$52,20)&amp;"","")</f>
        <v/>
      </c>
      <c r="J42" s="29" t="s">
        <v>167</v>
      </c>
      <c r="K42" s="26" t="str">
        <f>IFERROR(VLOOKUP($N39,入力シート!$A$3:$U$52,21)&amp;"","")</f>
        <v/>
      </c>
      <c r="N42" s="146"/>
    </row>
    <row r="43" spans="2:14" ht="10.8" customHeight="1">
      <c r="B43" s="110"/>
      <c r="C43" s="92">
        <v>5</v>
      </c>
      <c r="D43" s="81" t="str">
        <f>IFERROR(VLOOKUP($N43,入力シート!$A$3:$U$52,6)&amp;"","")</f>
        <v/>
      </c>
      <c r="E43" s="94" t="str">
        <f>IFERROR(VLOOKUP($N43,入力シート!$A$3:$U$52,7)&amp;"","")</f>
        <v/>
      </c>
      <c r="F43" s="97" t="str">
        <f>IFERROR(VLOOKUP($N43,入力シート!$A$3:$U$52,11)&amp;"","")</f>
        <v/>
      </c>
      <c r="G43" s="94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6"/>
    </row>
    <row r="44" spans="2:14" ht="10.8" customHeight="1">
      <c r="B44" s="110"/>
      <c r="C44" s="92"/>
      <c r="D44" s="101" t="str">
        <f>IFERROR(VLOOKUP($N43,入力シート!$A$3:$U$52,5)&amp;"","")</f>
        <v/>
      </c>
      <c r="E44" s="95" t="e">
        <f>VLOOKUP($N$16,入力シート!$A$3:$U$52,6)</f>
        <v>#N/A</v>
      </c>
      <c r="F44" s="98" t="e">
        <f>VLOOKUP($N$16,入力シート!$A$3:$U$52,6)</f>
        <v>#N/A</v>
      </c>
      <c r="G44" s="95" t="e">
        <f>VLOOKUP($N$16,入力シート!$A$3:$U$52,6)</f>
        <v>#N/A</v>
      </c>
      <c r="H44" s="103" t="str">
        <f>IFERROR(VLOOKUP($N43,入力シート!$A$3:$U$52,15)&amp;"","")</f>
        <v/>
      </c>
      <c r="I44" s="104" t="e">
        <f>VLOOKUP($N$16,入力シート!$A$3:$U$52,6)</f>
        <v>#N/A</v>
      </c>
      <c r="J44" s="103" t="str">
        <f>IFERROR(VLOOKUP($N43,入力シート!$A$3:$U$52,18)&amp;"","")</f>
        <v/>
      </c>
      <c r="K44" s="107" t="e">
        <f>VLOOKUP($N$16,入力シート!$A$3:$U$52,6)</f>
        <v>#N/A</v>
      </c>
      <c r="N44" s="146"/>
    </row>
    <row r="45" spans="2:14" ht="10.8" customHeight="1">
      <c r="B45" s="110"/>
      <c r="C45" s="92"/>
      <c r="D45" s="102" t="e">
        <f>VLOOKUP($N$16,入力シート!$A$3:$U$52,6)</f>
        <v>#N/A</v>
      </c>
      <c r="E45" s="95" t="e">
        <f>VLOOKUP($N$16,入力シート!$A$3:$U$52,5)</f>
        <v>#N/A</v>
      </c>
      <c r="F45" s="98" t="e">
        <f>VLOOKUP($N$16,入力シート!$A$3:$U$52,5)</f>
        <v>#N/A</v>
      </c>
      <c r="G45" s="95" t="e">
        <f>VLOOKUP($N$16,入力シート!$A$3:$U$52,5)</f>
        <v>#N/A</v>
      </c>
      <c r="H45" s="103" t="e">
        <f>VLOOKUP($N$16,入力シート!$A$3:$U$52,5)</f>
        <v>#N/A</v>
      </c>
      <c r="I45" s="104" t="e">
        <f>VLOOKUP($N$16,入力シート!$A$3:$U$52,5)</f>
        <v>#N/A</v>
      </c>
      <c r="J45" s="103" t="e">
        <f>VLOOKUP($N$16,入力シート!$A$3:$U$52,5)</f>
        <v>#N/A</v>
      </c>
      <c r="K45" s="107" t="e">
        <f>VLOOKUP($N$16,入力シート!$A$3:$U$52,5)</f>
        <v>#N/A</v>
      </c>
      <c r="N45" s="146"/>
    </row>
    <row r="46" spans="2:14" ht="10.8" customHeight="1">
      <c r="B46" s="110"/>
      <c r="C46" s="93"/>
      <c r="D46" s="25" t="str">
        <f>IFERROR(IF(VLOOKUP($N43,入力シート!$A$3:$U$52,8)=0,"",VLOOKUP($N43,入力シート!$A$3:$U$52,8)),"")</f>
        <v/>
      </c>
      <c r="E46" s="96" t="e">
        <f>VLOOKUP($N$16,入力シート!$A$3:$U$52,6)</f>
        <v>#N/A</v>
      </c>
      <c r="F46" s="99" t="e">
        <f>VLOOKUP($N$16,入力シート!$A$3:$U$52,6)</f>
        <v>#N/A</v>
      </c>
      <c r="G46" s="96" t="e">
        <f>VLOOKUP($N$16,入力シート!$A$3:$U$52,6)</f>
        <v>#N/A</v>
      </c>
      <c r="H46" s="71" t="s">
        <v>165</v>
      </c>
      <c r="I46" s="65" t="str">
        <f>IFERROR(VLOOKUP($N43,入力シート!$A$3:$U$52,20)&amp;"","")</f>
        <v/>
      </c>
      <c r="J46" s="80" t="s">
        <v>167</v>
      </c>
      <c r="K46" s="66" t="str">
        <f>IFERROR(VLOOKUP($N43,入力シート!$A$3:$U$52,21)&amp;"","")</f>
        <v/>
      </c>
      <c r="N46" s="146"/>
    </row>
    <row r="47" spans="2:14" ht="10.8" customHeight="1">
      <c r="B47" s="110"/>
      <c r="C47" s="91">
        <v>6</v>
      </c>
      <c r="D47" s="81" t="str">
        <f>IFERROR(VLOOKUP($N47,入力シート!$A$3:$U$52,6)&amp;"","")</f>
        <v/>
      </c>
      <c r="E47" s="94" t="str">
        <f>IFERROR(VLOOKUP($N47,入力シート!$A$3:$U$52,7)&amp;"","")</f>
        <v/>
      </c>
      <c r="F47" s="97" t="str">
        <f>IFERROR(VLOOKUP($N47,入力シート!$A$3:$U$52,11)&amp;"","")</f>
        <v/>
      </c>
      <c r="G47" s="94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6"/>
    </row>
    <row r="48" spans="2:14" ht="10.8" customHeight="1">
      <c r="B48" s="110"/>
      <c r="C48" s="92"/>
      <c r="D48" s="101" t="str">
        <f>IFERROR(VLOOKUP($N47,入力シート!$A$3:$U$52,5)&amp;"","")</f>
        <v/>
      </c>
      <c r="E48" s="95" t="e">
        <f>VLOOKUP($N$16,入力シート!$A$3:$U$52,6)</f>
        <v>#N/A</v>
      </c>
      <c r="F48" s="98" t="e">
        <f>VLOOKUP($N$16,入力シート!$A$3:$U$52,6)</f>
        <v>#N/A</v>
      </c>
      <c r="G48" s="95" t="e">
        <f>VLOOKUP($N$16,入力シート!$A$3:$U$52,6)</f>
        <v>#N/A</v>
      </c>
      <c r="H48" s="103" t="str">
        <f>IFERROR(VLOOKUP($N47,入力シート!$A$3:$U$52,15)&amp;"","")</f>
        <v/>
      </c>
      <c r="I48" s="104" t="e">
        <f>VLOOKUP($N$16,入力シート!$A$3:$U$52,6)</f>
        <v>#N/A</v>
      </c>
      <c r="J48" s="103" t="str">
        <f>IFERROR(VLOOKUP($N47,入力シート!$A$3:$U$52,18)&amp;"","")</f>
        <v/>
      </c>
      <c r="K48" s="107" t="e">
        <f>VLOOKUP($N$16,入力シート!$A$3:$U$52,6)</f>
        <v>#N/A</v>
      </c>
      <c r="N48" s="146"/>
    </row>
    <row r="49" spans="2:14" ht="10.8" customHeight="1">
      <c r="B49" s="110"/>
      <c r="C49" s="92"/>
      <c r="D49" s="102" t="e">
        <f>VLOOKUP($N$16,入力シート!$A$3:$U$52,6)</f>
        <v>#N/A</v>
      </c>
      <c r="E49" s="95" t="e">
        <f>VLOOKUP($N$16,入力シート!$A$3:$U$52,5)</f>
        <v>#N/A</v>
      </c>
      <c r="F49" s="98" t="e">
        <f>VLOOKUP($N$16,入力シート!$A$3:$U$52,5)</f>
        <v>#N/A</v>
      </c>
      <c r="G49" s="95" t="e">
        <f>VLOOKUP($N$16,入力シート!$A$3:$U$52,5)</f>
        <v>#N/A</v>
      </c>
      <c r="H49" s="105" t="e">
        <f>VLOOKUP($N$16,入力シート!$A$3:$U$52,5)</f>
        <v>#N/A</v>
      </c>
      <c r="I49" s="106" t="e">
        <f>VLOOKUP($N$16,入力シート!$A$3:$U$52,5)</f>
        <v>#N/A</v>
      </c>
      <c r="J49" s="105" t="e">
        <f>VLOOKUP($N$16,入力シート!$A$3:$U$52,5)</f>
        <v>#N/A</v>
      </c>
      <c r="K49" s="108" t="e">
        <f>VLOOKUP($N$16,入力シート!$A$3:$U$52,5)</f>
        <v>#N/A</v>
      </c>
      <c r="N49" s="146"/>
    </row>
    <row r="50" spans="2:14" ht="10.8" customHeight="1">
      <c r="B50" s="110"/>
      <c r="C50" s="93"/>
      <c r="D50" s="25" t="str">
        <f>IFERROR(IF(VLOOKUP($N47,入力シート!$A$3:$U$52,8)=0,"",VLOOKUP($N47,入力シート!$A$3:$U$52,8)),"")</f>
        <v/>
      </c>
      <c r="E50" s="96" t="e">
        <f>VLOOKUP($N$16,入力シート!$A$3:$U$52,6)</f>
        <v>#N/A</v>
      </c>
      <c r="F50" s="99" t="e">
        <f>VLOOKUP($N$16,入力シート!$A$3:$U$52,6)</f>
        <v>#N/A</v>
      </c>
      <c r="G50" s="96" t="e">
        <f>VLOOKUP($N$16,入力シート!$A$3:$U$52,6)</f>
        <v>#N/A</v>
      </c>
      <c r="H50" s="28" t="s">
        <v>165</v>
      </c>
      <c r="I50" s="67" t="str">
        <f>IFERROR(VLOOKUP($N47,入力シート!$A$3:$U$52,20)&amp;"","")</f>
        <v/>
      </c>
      <c r="J50" s="29" t="s">
        <v>167</v>
      </c>
      <c r="K50" s="26" t="str">
        <f>IFERROR(VLOOKUP($N47,入力シート!$A$3:$U$52,21)&amp;"","")</f>
        <v/>
      </c>
      <c r="N50" s="146"/>
    </row>
    <row r="51" spans="2:14" ht="10.8" customHeight="1">
      <c r="B51" s="110"/>
      <c r="C51" s="92">
        <v>7</v>
      </c>
      <c r="D51" s="81" t="str">
        <f>IFERROR(VLOOKUP($N51,入力シート!$A$3:$U$52,6)&amp;"","")</f>
        <v/>
      </c>
      <c r="E51" s="94" t="str">
        <f>IFERROR(VLOOKUP($N51,入力シート!$A$3:$U$52,7)&amp;"","")</f>
        <v/>
      </c>
      <c r="F51" s="97" t="str">
        <f>IFERROR(VLOOKUP($N51,入力シート!$A$3:$U$52,11)&amp;"","")</f>
        <v/>
      </c>
      <c r="G51" s="94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6"/>
    </row>
    <row r="52" spans="2:14" ht="10.8" customHeight="1">
      <c r="B52" s="110"/>
      <c r="C52" s="92"/>
      <c r="D52" s="101" t="str">
        <f>IFERROR(VLOOKUP($N51,入力シート!$A$3:$U$52,5)&amp;"","")</f>
        <v/>
      </c>
      <c r="E52" s="95" t="e">
        <f>VLOOKUP($N$16,入力シート!$A$3:$U$52,6)</f>
        <v>#N/A</v>
      </c>
      <c r="F52" s="98" t="e">
        <f>VLOOKUP($N$16,入力シート!$A$3:$U$52,6)</f>
        <v>#N/A</v>
      </c>
      <c r="G52" s="95" t="e">
        <f>VLOOKUP($N$16,入力シート!$A$3:$U$52,6)</f>
        <v>#N/A</v>
      </c>
      <c r="H52" s="103" t="str">
        <f>IFERROR(VLOOKUP($N51,入力シート!$A$3:$U$52,15)&amp;"","")</f>
        <v/>
      </c>
      <c r="I52" s="104" t="e">
        <f>VLOOKUP($N$16,入力シート!$A$3:$U$52,6)</f>
        <v>#N/A</v>
      </c>
      <c r="J52" s="103" t="str">
        <f>IFERROR(VLOOKUP($N51,入力シート!$A$3:$U$52,18)&amp;"","")</f>
        <v/>
      </c>
      <c r="K52" s="107" t="e">
        <f>VLOOKUP($N$16,入力シート!$A$3:$U$52,6)</f>
        <v>#N/A</v>
      </c>
      <c r="N52" s="146"/>
    </row>
    <row r="53" spans="2:14" ht="10.8" customHeight="1">
      <c r="B53" s="110"/>
      <c r="C53" s="92"/>
      <c r="D53" s="102" t="e">
        <f>VLOOKUP($N$16,入力シート!$A$3:$U$52,6)</f>
        <v>#N/A</v>
      </c>
      <c r="E53" s="95" t="e">
        <f>VLOOKUP($N$16,入力シート!$A$3:$U$52,5)</f>
        <v>#N/A</v>
      </c>
      <c r="F53" s="98" t="e">
        <f>VLOOKUP($N$16,入力シート!$A$3:$U$52,5)</f>
        <v>#N/A</v>
      </c>
      <c r="G53" s="95" t="e">
        <f>VLOOKUP($N$16,入力シート!$A$3:$U$52,5)</f>
        <v>#N/A</v>
      </c>
      <c r="H53" s="103" t="e">
        <f>VLOOKUP($N$16,入力シート!$A$3:$U$52,5)</f>
        <v>#N/A</v>
      </c>
      <c r="I53" s="104" t="e">
        <f>VLOOKUP($N$16,入力シート!$A$3:$U$52,5)</f>
        <v>#N/A</v>
      </c>
      <c r="J53" s="103" t="e">
        <f>VLOOKUP($N$16,入力シート!$A$3:$U$52,5)</f>
        <v>#N/A</v>
      </c>
      <c r="K53" s="107" t="e">
        <f>VLOOKUP($N$16,入力シート!$A$3:$U$52,5)</f>
        <v>#N/A</v>
      </c>
      <c r="N53" s="146"/>
    </row>
    <row r="54" spans="2:14" ht="10.8" customHeight="1">
      <c r="B54" s="110"/>
      <c r="C54" s="93"/>
      <c r="D54" s="25" t="str">
        <f>IFERROR(IF(VLOOKUP($N51,入力シート!$A$3:$U$52,8)=0,"",VLOOKUP($N51,入力シート!$A$3:$U$52,8)),"")</f>
        <v/>
      </c>
      <c r="E54" s="96" t="e">
        <f>VLOOKUP($N$16,入力シート!$A$3:$U$52,6)</f>
        <v>#N/A</v>
      </c>
      <c r="F54" s="99" t="e">
        <f>VLOOKUP($N$16,入力シート!$A$3:$U$52,6)</f>
        <v>#N/A</v>
      </c>
      <c r="G54" s="96" t="e">
        <f>VLOOKUP($N$16,入力シート!$A$3:$U$52,6)</f>
        <v>#N/A</v>
      </c>
      <c r="H54" s="71" t="s">
        <v>165</v>
      </c>
      <c r="I54" s="65" t="str">
        <f>IFERROR(VLOOKUP($N51,入力シート!$A$3:$U$52,20)&amp;"","")</f>
        <v/>
      </c>
      <c r="J54" s="80" t="s">
        <v>167</v>
      </c>
      <c r="K54" s="66" t="str">
        <f>IFERROR(VLOOKUP($N51,入力シート!$A$3:$U$52,21)&amp;"","")</f>
        <v/>
      </c>
      <c r="N54" s="146"/>
    </row>
    <row r="55" spans="2:14" ht="10.8" customHeight="1">
      <c r="B55" s="110"/>
      <c r="C55" s="91">
        <v>8</v>
      </c>
      <c r="D55" s="81" t="str">
        <f>IFERROR(VLOOKUP($N55,入力シート!$A$3:$U$52,6)&amp;"","")</f>
        <v/>
      </c>
      <c r="E55" s="94" t="str">
        <f>IFERROR(VLOOKUP($N55,入力シート!$A$3:$U$52,7)&amp;"","")</f>
        <v/>
      </c>
      <c r="F55" s="97" t="str">
        <f>IFERROR(VLOOKUP($N55,入力シート!$A$3:$U$52,11)&amp;"","")</f>
        <v/>
      </c>
      <c r="G55" s="94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6"/>
    </row>
    <row r="56" spans="2:14" ht="10.8" customHeight="1">
      <c r="B56" s="110"/>
      <c r="C56" s="92"/>
      <c r="D56" s="101" t="str">
        <f>IFERROR(VLOOKUP($N55,入力シート!$A$3:$U$52,5)&amp;"","")</f>
        <v/>
      </c>
      <c r="E56" s="95" t="e">
        <f>VLOOKUP($N$16,入力シート!$A$3:$U$52,6)</f>
        <v>#N/A</v>
      </c>
      <c r="F56" s="98" t="e">
        <f>VLOOKUP($N$16,入力シート!$A$3:$U$52,6)</f>
        <v>#N/A</v>
      </c>
      <c r="G56" s="95" t="e">
        <f>VLOOKUP($N$16,入力シート!$A$3:$U$52,6)</f>
        <v>#N/A</v>
      </c>
      <c r="H56" s="103" t="str">
        <f>IFERROR(VLOOKUP($N55,入力シート!$A$3:$U$52,15)&amp;"","")</f>
        <v/>
      </c>
      <c r="I56" s="104" t="e">
        <f>VLOOKUP($N$16,入力シート!$A$3:$U$52,6)</f>
        <v>#N/A</v>
      </c>
      <c r="J56" s="103" t="str">
        <f>IFERROR(VLOOKUP($N55,入力シート!$A$3:$U$52,18)&amp;"","")</f>
        <v/>
      </c>
      <c r="K56" s="107" t="e">
        <f>VLOOKUP($N$16,入力シート!$A$3:$U$52,6)</f>
        <v>#N/A</v>
      </c>
      <c r="N56" s="146"/>
    </row>
    <row r="57" spans="2:14" ht="10.8" customHeight="1">
      <c r="B57" s="110"/>
      <c r="C57" s="92"/>
      <c r="D57" s="102" t="e">
        <f>VLOOKUP($N$16,入力シート!$A$3:$U$52,6)</f>
        <v>#N/A</v>
      </c>
      <c r="E57" s="95" t="e">
        <f>VLOOKUP($N$16,入力シート!$A$3:$U$52,5)</f>
        <v>#N/A</v>
      </c>
      <c r="F57" s="98" t="e">
        <f>VLOOKUP($N$16,入力シート!$A$3:$U$52,5)</f>
        <v>#N/A</v>
      </c>
      <c r="G57" s="95" t="e">
        <f>VLOOKUP($N$16,入力シート!$A$3:$U$52,5)</f>
        <v>#N/A</v>
      </c>
      <c r="H57" s="105" t="e">
        <f>VLOOKUP($N$16,入力シート!$A$3:$U$52,5)</f>
        <v>#N/A</v>
      </c>
      <c r="I57" s="106" t="e">
        <f>VLOOKUP($N$16,入力シート!$A$3:$U$52,5)</f>
        <v>#N/A</v>
      </c>
      <c r="J57" s="105" t="e">
        <f>VLOOKUP($N$16,入力シート!$A$3:$U$52,5)</f>
        <v>#N/A</v>
      </c>
      <c r="K57" s="108" t="e">
        <f>VLOOKUP($N$16,入力シート!$A$3:$U$52,5)</f>
        <v>#N/A</v>
      </c>
      <c r="N57" s="146"/>
    </row>
    <row r="58" spans="2:14" ht="10.8" customHeight="1">
      <c r="B58" s="110"/>
      <c r="C58" s="93"/>
      <c r="D58" s="25" t="str">
        <f>IFERROR(IF(VLOOKUP($N55,入力シート!$A$3:$U$52,8)=0,"",VLOOKUP($N55,入力シート!$A$3:$U$52,8)),"")</f>
        <v/>
      </c>
      <c r="E58" s="96" t="e">
        <f>VLOOKUP($N$16,入力シート!$A$3:$U$52,6)</f>
        <v>#N/A</v>
      </c>
      <c r="F58" s="99" t="e">
        <f>VLOOKUP($N$16,入力シート!$A$3:$U$52,6)</f>
        <v>#N/A</v>
      </c>
      <c r="G58" s="96" t="e">
        <f>VLOOKUP($N$16,入力シート!$A$3:$U$52,6)</f>
        <v>#N/A</v>
      </c>
      <c r="H58" s="28" t="s">
        <v>165</v>
      </c>
      <c r="I58" s="67" t="str">
        <f>IFERROR(VLOOKUP($N55,入力シート!$A$3:$U$52,20)&amp;"","")</f>
        <v/>
      </c>
      <c r="J58" s="29" t="s">
        <v>167</v>
      </c>
      <c r="K58" s="26" t="str">
        <f>IFERROR(VLOOKUP($N55,入力シート!$A$3:$U$52,21)&amp;"","")</f>
        <v/>
      </c>
      <c r="N58" s="146"/>
    </row>
    <row r="59" spans="2:14" ht="10.8" customHeight="1">
      <c r="B59" s="110"/>
      <c r="C59" s="92">
        <v>9</v>
      </c>
      <c r="D59" s="81" t="str">
        <f>IFERROR(VLOOKUP($N59,入力シート!$A$3:$U$52,6)&amp;"","")</f>
        <v/>
      </c>
      <c r="E59" s="94" t="str">
        <f>IFERROR(VLOOKUP($N59,入力シート!$A$3:$U$52,7)&amp;"","")</f>
        <v/>
      </c>
      <c r="F59" s="97" t="str">
        <f>IFERROR(VLOOKUP($N59,入力シート!$A$3:$U$52,11)&amp;"","")</f>
        <v/>
      </c>
      <c r="G59" s="94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6"/>
    </row>
    <row r="60" spans="2:14" ht="10.8" customHeight="1">
      <c r="B60" s="110"/>
      <c r="C60" s="92"/>
      <c r="D60" s="101" t="str">
        <f>IFERROR(VLOOKUP($N59,入力シート!$A$3:$U$52,5)&amp;"","")</f>
        <v/>
      </c>
      <c r="E60" s="95" t="e">
        <f>VLOOKUP($N$16,入力シート!$A$3:$U$52,6)</f>
        <v>#N/A</v>
      </c>
      <c r="F60" s="98" t="e">
        <f>VLOOKUP($N$16,入力シート!$A$3:$U$52,6)</f>
        <v>#N/A</v>
      </c>
      <c r="G60" s="95" t="e">
        <f>VLOOKUP($N$16,入力シート!$A$3:$U$52,6)</f>
        <v>#N/A</v>
      </c>
      <c r="H60" s="103" t="str">
        <f>IFERROR(VLOOKUP($N59,入力シート!$A$3:$U$52,15)&amp;"","")</f>
        <v/>
      </c>
      <c r="I60" s="104" t="e">
        <f>VLOOKUP($N$16,入力シート!$A$3:$U$52,6)</f>
        <v>#N/A</v>
      </c>
      <c r="J60" s="103" t="str">
        <f>IFERROR(VLOOKUP($N59,入力シート!$A$3:$U$52,18)&amp;"","")</f>
        <v/>
      </c>
      <c r="K60" s="107" t="e">
        <f>VLOOKUP($N$16,入力シート!$A$3:$U$52,6)</f>
        <v>#N/A</v>
      </c>
      <c r="N60" s="146"/>
    </row>
    <row r="61" spans="2:14" ht="10.8" customHeight="1">
      <c r="B61" s="110"/>
      <c r="C61" s="92"/>
      <c r="D61" s="102" t="e">
        <f>VLOOKUP($N$16,入力シート!$A$3:$U$52,6)</f>
        <v>#N/A</v>
      </c>
      <c r="E61" s="95" t="e">
        <f>VLOOKUP($N$16,入力シート!$A$3:$U$52,5)</f>
        <v>#N/A</v>
      </c>
      <c r="F61" s="98" t="e">
        <f>VLOOKUP($N$16,入力シート!$A$3:$U$52,5)</f>
        <v>#N/A</v>
      </c>
      <c r="G61" s="95" t="e">
        <f>VLOOKUP($N$16,入力シート!$A$3:$U$52,5)</f>
        <v>#N/A</v>
      </c>
      <c r="H61" s="103" t="e">
        <f>VLOOKUP($N$16,入力シート!$A$3:$U$52,5)</f>
        <v>#N/A</v>
      </c>
      <c r="I61" s="104" t="e">
        <f>VLOOKUP($N$16,入力シート!$A$3:$U$52,5)</f>
        <v>#N/A</v>
      </c>
      <c r="J61" s="103" t="e">
        <f>VLOOKUP($N$16,入力シート!$A$3:$U$52,5)</f>
        <v>#N/A</v>
      </c>
      <c r="K61" s="107" t="e">
        <f>VLOOKUP($N$16,入力シート!$A$3:$U$52,5)</f>
        <v>#N/A</v>
      </c>
      <c r="N61" s="146"/>
    </row>
    <row r="62" spans="2:14" ht="10.8" customHeight="1">
      <c r="B62" s="110"/>
      <c r="C62" s="93"/>
      <c r="D62" s="25" t="str">
        <f>IFERROR(IF(VLOOKUP($N59,入力シート!$A$3:$U$52,8)=0,"",VLOOKUP($N59,入力シート!$A$3:$U$52,8)),"")</f>
        <v/>
      </c>
      <c r="E62" s="96" t="e">
        <f>VLOOKUP($N$16,入力シート!$A$3:$U$52,6)</f>
        <v>#N/A</v>
      </c>
      <c r="F62" s="99" t="e">
        <f>VLOOKUP($N$16,入力シート!$A$3:$U$52,6)</f>
        <v>#N/A</v>
      </c>
      <c r="G62" s="96" t="e">
        <f>VLOOKUP($N$16,入力シート!$A$3:$U$52,6)</f>
        <v>#N/A</v>
      </c>
      <c r="H62" s="71" t="s">
        <v>165</v>
      </c>
      <c r="I62" s="65" t="str">
        <f>IFERROR(VLOOKUP($N59,入力シート!$A$3:$U$52,20)&amp;"","")</f>
        <v/>
      </c>
      <c r="J62" s="80" t="s">
        <v>167</v>
      </c>
      <c r="K62" s="66" t="str">
        <f>IFERROR(VLOOKUP($N59,入力シート!$A$3:$U$52,21)&amp;"","")</f>
        <v/>
      </c>
      <c r="N62" s="146"/>
    </row>
    <row r="63" spans="2:14" ht="10.8" customHeight="1">
      <c r="B63" s="110"/>
      <c r="C63" s="91">
        <v>10</v>
      </c>
      <c r="D63" s="81" t="str">
        <f>IFERROR(VLOOKUP($N63,入力シート!$A$3:$U$52,6)&amp;"","")</f>
        <v/>
      </c>
      <c r="E63" s="94" t="str">
        <f>IFERROR(VLOOKUP($N63,入力シート!$A$3:$U$52,7)&amp;"","")</f>
        <v/>
      </c>
      <c r="F63" s="97" t="str">
        <f>IFERROR(VLOOKUP($N63,入力シート!$A$3:$U$52,11)&amp;"","")</f>
        <v/>
      </c>
      <c r="G63" s="94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6"/>
    </row>
    <row r="64" spans="2:14" ht="10.8" customHeight="1">
      <c r="B64" s="110"/>
      <c r="C64" s="92"/>
      <c r="D64" s="101" t="str">
        <f>IFERROR(VLOOKUP($N63,入力シート!$A$3:$U$52,5)&amp;"","")</f>
        <v/>
      </c>
      <c r="E64" s="95" t="e">
        <f>VLOOKUP($N$16,入力シート!$A$3:$U$52,6)</f>
        <v>#N/A</v>
      </c>
      <c r="F64" s="98" t="e">
        <f>VLOOKUP($N$16,入力シート!$A$3:$U$52,6)</f>
        <v>#N/A</v>
      </c>
      <c r="G64" s="95" t="e">
        <f>VLOOKUP($N$16,入力シート!$A$3:$U$52,6)</f>
        <v>#N/A</v>
      </c>
      <c r="H64" s="103" t="str">
        <f>IFERROR(VLOOKUP($N63,入力シート!$A$3:$U$52,15)&amp;"","")</f>
        <v/>
      </c>
      <c r="I64" s="104" t="e">
        <f>VLOOKUP($N$16,入力シート!$A$3:$U$52,6)</f>
        <v>#N/A</v>
      </c>
      <c r="J64" s="103" t="str">
        <f>IFERROR(VLOOKUP($N63,入力シート!$A$3:$U$52,18)&amp;"","")</f>
        <v/>
      </c>
      <c r="K64" s="107" t="e">
        <f>VLOOKUP($N$16,入力シート!$A$3:$U$52,6)</f>
        <v>#N/A</v>
      </c>
      <c r="N64" s="146"/>
    </row>
    <row r="65" spans="2:14" ht="10.8" customHeight="1">
      <c r="B65" s="110"/>
      <c r="C65" s="92"/>
      <c r="D65" s="102" t="e">
        <f>VLOOKUP($N$16,入力シート!$A$3:$U$52,6)</f>
        <v>#N/A</v>
      </c>
      <c r="E65" s="95" t="e">
        <f>VLOOKUP($N$16,入力シート!$A$3:$U$52,5)</f>
        <v>#N/A</v>
      </c>
      <c r="F65" s="98" t="e">
        <f>VLOOKUP($N$16,入力シート!$A$3:$U$52,5)</f>
        <v>#N/A</v>
      </c>
      <c r="G65" s="95" t="e">
        <f>VLOOKUP($N$16,入力シート!$A$3:$U$52,5)</f>
        <v>#N/A</v>
      </c>
      <c r="H65" s="105" t="e">
        <f>VLOOKUP($N$16,入力シート!$A$3:$U$52,5)</f>
        <v>#N/A</v>
      </c>
      <c r="I65" s="106" t="e">
        <f>VLOOKUP($N$16,入力シート!$A$3:$U$52,5)</f>
        <v>#N/A</v>
      </c>
      <c r="J65" s="105" t="e">
        <f>VLOOKUP($N$16,入力シート!$A$3:$U$52,5)</f>
        <v>#N/A</v>
      </c>
      <c r="K65" s="108" t="e">
        <f>VLOOKUP($N$16,入力シート!$A$3:$U$52,5)</f>
        <v>#N/A</v>
      </c>
      <c r="N65" s="146"/>
    </row>
    <row r="66" spans="2:14" ht="10.8" customHeight="1">
      <c r="B66" s="111"/>
      <c r="C66" s="93"/>
      <c r="D66" s="30" t="str">
        <f>IFERROR(IF(VLOOKUP($N63,入力シート!$A$3:$U$52,8)=0,"",VLOOKUP($N63,入力シート!$A$3:$U$52,8)),"")</f>
        <v/>
      </c>
      <c r="E66" s="96" t="e">
        <f>VLOOKUP($N$16,入力シート!$A$3:$U$52,6)</f>
        <v>#N/A</v>
      </c>
      <c r="F66" s="99" t="e">
        <f>VLOOKUP($N$16,入力シート!$A$3:$U$52,6)</f>
        <v>#N/A</v>
      </c>
      <c r="G66" s="96" t="e">
        <f>VLOOKUP($N$16,入力シート!$A$3:$U$52,6)</f>
        <v>#N/A</v>
      </c>
      <c r="H66" s="28" t="s">
        <v>165</v>
      </c>
      <c r="I66" s="67" t="str">
        <f>IFERROR(VLOOKUP($N63,入力シート!$A$3:$U$52,20)&amp;"","")</f>
        <v/>
      </c>
      <c r="J66" s="29" t="s">
        <v>167</v>
      </c>
      <c r="K66" s="26" t="str">
        <f>IFERROR(VLOOKUP($N63,入力シート!$A$3:$U$52,21)&amp;"","")</f>
        <v/>
      </c>
      <c r="N66" s="146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399999999999999" customHeight="1" thickBot="1">
      <c r="B69" s="17"/>
      <c r="C69" s="17"/>
      <c r="D69" s="17"/>
      <c r="E69" s="89" t="s">
        <v>170</v>
      </c>
      <c r="F69" s="89"/>
      <c r="G69" s="17"/>
      <c r="H69" s="90" t="s">
        <v>173</v>
      </c>
      <c r="I69" s="90"/>
      <c r="J69" s="18"/>
      <c r="K69" s="18"/>
    </row>
    <row r="70" spans="2:14" ht="9.6" customHeight="1"/>
    <row r="71" spans="2:14" ht="16.2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>
      <c r="C73" s="10">
        <v>1</v>
      </c>
      <c r="D73" s="11" t="s">
        <v>100</v>
      </c>
      <c r="E73" s="147" t="str">
        <f>$E$3</f>
        <v>水泳競技（競泳）</v>
      </c>
      <c r="F73" s="147"/>
      <c r="G73" s="147"/>
      <c r="H73" s="147"/>
    </row>
    <row r="74" spans="2:14" ht="13.2" customHeight="1">
      <c r="C74" s="12"/>
      <c r="D74" s="13"/>
    </row>
    <row r="75" spans="2:14" ht="13.2" customHeight="1">
      <c r="C75" s="10">
        <v>2</v>
      </c>
      <c r="D75" s="11" t="s">
        <v>101</v>
      </c>
      <c r="E75" s="148" t="str">
        <f>$E$5</f>
        <v>（ 　成年 ・ 少年　 ）　（ 　男子 ・ 女子　 ）</v>
      </c>
      <c r="F75" s="148"/>
      <c r="G75" s="148"/>
      <c r="H75" s="148"/>
      <c r="I75" s="8" t="s">
        <v>84</v>
      </c>
    </row>
    <row r="76" spans="2:14" ht="13.2" customHeight="1">
      <c r="C76" s="12"/>
      <c r="D76" s="13"/>
      <c r="I76" s="12" t="s">
        <v>156</v>
      </c>
      <c r="J76" s="149" t="str">
        <f>$J$6</f>
        <v>令和　　年　　月　　日（　　）</v>
      </c>
      <c r="K76" s="149"/>
    </row>
    <row r="77" spans="2:14" ht="13.2" customHeight="1">
      <c r="C77" s="10">
        <v>3</v>
      </c>
      <c r="D77" s="11" t="s">
        <v>102</v>
      </c>
      <c r="E77" s="148" t="str">
        <f>$E$7</f>
        <v>令和６年　　月　　日（　　）　～　　　月　　日（　　）</v>
      </c>
      <c r="F77" s="148"/>
      <c r="G77" s="148"/>
      <c r="H77" s="148"/>
    </row>
    <row r="78" spans="2:14" ht="13.2" customHeight="1">
      <c r="C78" s="12"/>
      <c r="D78" s="13"/>
      <c r="I78" s="12" t="s">
        <v>157</v>
      </c>
      <c r="J78" s="149" t="str">
        <f>$J$8</f>
        <v>令和　　年　　月　　日（　　）</v>
      </c>
      <c r="K78" s="149"/>
    </row>
    <row r="79" spans="2:14" ht="13.2" customHeight="1">
      <c r="C79" s="10">
        <v>4</v>
      </c>
      <c r="D79" s="11" t="s">
        <v>159</v>
      </c>
      <c r="E79" s="148">
        <f>$E$9</f>
        <v>0</v>
      </c>
      <c r="F79" s="148"/>
      <c r="G79" s="148"/>
      <c r="H79" s="148"/>
    </row>
    <row r="80" spans="2:14" ht="13.2" customHeight="1">
      <c r="C80" s="12"/>
      <c r="D80" s="13"/>
    </row>
    <row r="81" spans="2:14" ht="13.2" customHeight="1">
      <c r="C81" s="10">
        <v>5</v>
      </c>
      <c r="D81" s="11" t="s">
        <v>103</v>
      </c>
      <c r="E81" s="148" t="str">
        <f>$E$11</f>
        <v>監督　　　名　　・　　選手　　　名　　・　　計　　　名</v>
      </c>
      <c r="F81" s="148"/>
      <c r="G81" s="148"/>
      <c r="H81" s="148"/>
    </row>
    <row r="82" spans="2:14" ht="13.2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>
      <c r="B83" s="134" t="s">
        <v>85</v>
      </c>
      <c r="C83" s="135"/>
      <c r="D83" s="31" t="s">
        <v>87</v>
      </c>
      <c r="E83" s="136" t="s">
        <v>71</v>
      </c>
      <c r="F83" s="139" t="s">
        <v>95</v>
      </c>
      <c r="G83" s="140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>
      <c r="B84" s="114"/>
      <c r="C84" s="115"/>
      <c r="D84" s="34" t="s">
        <v>88</v>
      </c>
      <c r="E84" s="137"/>
      <c r="F84" s="122"/>
      <c r="G84" s="141"/>
      <c r="H84" s="124" t="s">
        <v>168</v>
      </c>
      <c r="I84" s="126"/>
      <c r="J84" s="124" t="s">
        <v>99</v>
      </c>
      <c r="K84" s="126"/>
    </row>
    <row r="85" spans="2:14" ht="10.8" customHeight="1">
      <c r="B85" s="116"/>
      <c r="C85" s="117"/>
      <c r="D85" s="35" t="s">
        <v>89</v>
      </c>
      <c r="E85" s="138"/>
      <c r="F85" s="123"/>
      <c r="G85" s="142"/>
      <c r="H85" s="36" t="s">
        <v>166</v>
      </c>
      <c r="I85" s="37"/>
      <c r="J85" s="36" t="s">
        <v>169</v>
      </c>
      <c r="K85" s="37"/>
    </row>
    <row r="86" spans="2:14" ht="10.8" customHeight="1">
      <c r="B86" s="131" t="s">
        <v>90</v>
      </c>
      <c r="C86" s="91">
        <v>1</v>
      </c>
      <c r="D86" s="81" t="str">
        <f>IFERROR(VLOOKUP($N86,入力シート!$A$3:$U$52,6)&amp;"","")</f>
        <v/>
      </c>
      <c r="E86" s="94" t="str">
        <f>IFERROR(VLOOKUP($N86,入力シート!$A$3:$U$52,7)&amp;"","")</f>
        <v/>
      </c>
      <c r="F86" s="97" t="str">
        <f>IFERROR(VLOOKUP($N86,入力シート!$A$3:$U$52,11)&amp;"","")</f>
        <v/>
      </c>
      <c r="G86" s="127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6"/>
    </row>
    <row r="87" spans="2:14" ht="10.8" customHeight="1">
      <c r="B87" s="132"/>
      <c r="C87" s="92"/>
      <c r="D87" s="101" t="str">
        <f>IFERROR(VLOOKUP($N86,入力シート!$A$3:$U$52,5)&amp;"","")</f>
        <v/>
      </c>
      <c r="E87" s="95" t="e">
        <f>VLOOKUP($N$16,入力シート!$A$3:$U$52,6)</f>
        <v>#N/A</v>
      </c>
      <c r="F87" s="98" t="e">
        <f>VLOOKUP($N$16,入力シート!$A$3:$U$52,6)</f>
        <v>#N/A</v>
      </c>
      <c r="G87" s="128"/>
      <c r="H87" s="103" t="str">
        <f>IFERROR(VLOOKUP($N86,入力シート!$A$3:$U$52,15)&amp;"","")</f>
        <v/>
      </c>
      <c r="I87" s="104" t="e">
        <f>VLOOKUP($N$16,入力シート!$A$3:$U$52,6)</f>
        <v>#N/A</v>
      </c>
      <c r="J87" s="103" t="str">
        <f>IFERROR(VLOOKUP($N86,入力シート!$A$3:$U$52,18)&amp;"","")</f>
        <v/>
      </c>
      <c r="K87" s="107" t="e">
        <f>VLOOKUP($N$16,入力シート!$A$3:$U$52,6)</f>
        <v>#N/A</v>
      </c>
      <c r="N87" s="146"/>
    </row>
    <row r="88" spans="2:14" ht="10.8" customHeight="1">
      <c r="B88" s="132"/>
      <c r="C88" s="92"/>
      <c r="D88" s="102" t="e">
        <f>VLOOKUP($N$16,入力シート!$A$3:$U$52,6)</f>
        <v>#N/A</v>
      </c>
      <c r="E88" s="95" t="e">
        <f>VLOOKUP($N$16,入力シート!$A$3:$U$52,5)</f>
        <v>#N/A</v>
      </c>
      <c r="F88" s="98" t="e">
        <f>VLOOKUP($N$16,入力シート!$A$3:$U$52,5)</f>
        <v>#N/A</v>
      </c>
      <c r="G88" s="128"/>
      <c r="H88" s="103" t="e">
        <f>VLOOKUP($N$16,入力シート!$A$3:$U$52,5)</f>
        <v>#N/A</v>
      </c>
      <c r="I88" s="104" t="e">
        <f>VLOOKUP($N$16,入力シート!$A$3:$U$52,5)</f>
        <v>#N/A</v>
      </c>
      <c r="J88" s="103" t="e">
        <f>VLOOKUP($N$16,入力シート!$A$3:$U$52,5)</f>
        <v>#N/A</v>
      </c>
      <c r="K88" s="107" t="e">
        <f>VLOOKUP($N$16,入力シート!$A$3:$U$52,5)</f>
        <v>#N/A</v>
      </c>
      <c r="N88" s="146"/>
    </row>
    <row r="89" spans="2:14" ht="10.8" customHeight="1">
      <c r="B89" s="132"/>
      <c r="C89" s="92"/>
      <c r="D89" s="25" t="str">
        <f>IFERROR(IF(VLOOKUP($N86,入力シート!$A$3:$U$52,8)=0,"",VLOOKUP($N86,入力シート!$A$3:$U$52,8)),"")</f>
        <v/>
      </c>
      <c r="E89" s="96" t="e">
        <f>VLOOKUP($N$16,入力シート!$A$3:$U$52,6)</f>
        <v>#N/A</v>
      </c>
      <c r="F89" s="99" t="e">
        <f>VLOOKUP($N$16,入力シート!$A$3:$U$52,6)</f>
        <v>#N/A</v>
      </c>
      <c r="G89" s="133"/>
      <c r="H89" s="64" t="s">
        <v>165</v>
      </c>
      <c r="I89" s="65" t="str">
        <f>IFERROR(VLOOKUP($N86,入力シート!$A$3:$U$52,20)&amp;"","")</f>
        <v/>
      </c>
      <c r="J89" s="78" t="s">
        <v>167</v>
      </c>
      <c r="K89" s="66" t="str">
        <f>IFERROR(VLOOKUP($N86,入力シート!$A$3:$U$52,21)&amp;"","")</f>
        <v/>
      </c>
      <c r="N89" s="146"/>
    </row>
    <row r="90" spans="2:14" ht="10.8" customHeight="1">
      <c r="B90" s="132"/>
      <c r="C90" s="91">
        <v>2</v>
      </c>
      <c r="D90" s="81" t="str">
        <f>IFERROR(VLOOKUP($N90,入力シート!$A$3:$U$52,6)&amp;"","")</f>
        <v/>
      </c>
      <c r="E90" s="94" t="str">
        <f>IFERROR(VLOOKUP($N90,入力シート!$A$3:$U$52,7)&amp;"","")</f>
        <v/>
      </c>
      <c r="F90" s="97" t="str">
        <f>IFERROR(VLOOKUP($N90,入力シート!$A$3:$U$52,11)&amp;"","")</f>
        <v/>
      </c>
      <c r="G90" s="127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6"/>
    </row>
    <row r="91" spans="2:14" ht="10.8" customHeight="1">
      <c r="B91" s="132"/>
      <c r="C91" s="92"/>
      <c r="D91" s="101" t="str">
        <f>IFERROR(VLOOKUP($N90,入力シート!$A$3:$U$52,5)&amp;"","")</f>
        <v/>
      </c>
      <c r="E91" s="95" t="e">
        <f>VLOOKUP($N$16,入力シート!$A$3:$U$52,6)</f>
        <v>#N/A</v>
      </c>
      <c r="F91" s="98" t="e">
        <f>VLOOKUP($N$16,入力シート!$A$3:$U$52,6)</f>
        <v>#N/A</v>
      </c>
      <c r="G91" s="128"/>
      <c r="H91" s="103" t="str">
        <f>IFERROR(VLOOKUP($N90,入力シート!$A$3:$U$52,15)&amp;"","")</f>
        <v/>
      </c>
      <c r="I91" s="104" t="e">
        <f>VLOOKUP($N$16,入力シート!$A$3:$U$52,6)</f>
        <v>#N/A</v>
      </c>
      <c r="J91" s="103" t="str">
        <f>IFERROR(VLOOKUP($N90,入力シート!$A$3:$U$52,18)&amp;"","")</f>
        <v/>
      </c>
      <c r="K91" s="107" t="e">
        <f>VLOOKUP($N$16,入力シート!$A$3:$U$52,6)</f>
        <v>#N/A</v>
      </c>
      <c r="N91" s="146"/>
    </row>
    <row r="92" spans="2:14" ht="10.8" customHeight="1">
      <c r="B92" s="132"/>
      <c r="C92" s="92"/>
      <c r="D92" s="102" t="e">
        <f>VLOOKUP($N$16,入力シート!$A$3:$U$52,6)</f>
        <v>#N/A</v>
      </c>
      <c r="E92" s="95" t="e">
        <f>VLOOKUP($N$16,入力シート!$A$3:$U$52,5)</f>
        <v>#N/A</v>
      </c>
      <c r="F92" s="98" t="e">
        <f>VLOOKUP($N$16,入力シート!$A$3:$U$52,5)</f>
        <v>#N/A</v>
      </c>
      <c r="G92" s="128"/>
      <c r="H92" s="105" t="e">
        <f>VLOOKUP($N$16,入力シート!$A$3:$U$52,5)</f>
        <v>#N/A</v>
      </c>
      <c r="I92" s="106" t="e">
        <f>VLOOKUP($N$16,入力シート!$A$3:$U$52,5)</f>
        <v>#N/A</v>
      </c>
      <c r="J92" s="105" t="e">
        <f>VLOOKUP($N$16,入力シート!$A$3:$U$52,5)</f>
        <v>#N/A</v>
      </c>
      <c r="K92" s="108" t="e">
        <f>VLOOKUP($N$16,入力シート!$A$3:$U$52,5)</f>
        <v>#N/A</v>
      </c>
      <c r="N92" s="146"/>
    </row>
    <row r="93" spans="2:14" ht="10.8" customHeight="1" thickBot="1">
      <c r="B93" s="132"/>
      <c r="C93" s="92"/>
      <c r="D93" s="25" t="str">
        <f>IFERROR(IF(VLOOKUP($N90,入力シート!$A$3:$U$52,8)=0,"",VLOOKUP($N90,入力シート!$A$3:$U$52,8)),"")</f>
        <v/>
      </c>
      <c r="E93" s="95" t="e">
        <f>VLOOKUP($N$16,入力シート!$A$3:$U$52,6)</f>
        <v>#N/A</v>
      </c>
      <c r="F93" s="98" t="e">
        <f>VLOOKUP($N$16,入力シート!$A$3:$U$52,6)</f>
        <v>#N/A</v>
      </c>
      <c r="G93" s="128"/>
      <c r="H93" s="27" t="s">
        <v>165</v>
      </c>
      <c r="I93" s="68" t="str">
        <f>IFERROR(VLOOKUP($N90,入力シート!$A$3:$U$52,20)&amp;"","")</f>
        <v/>
      </c>
      <c r="J93" s="79" t="s">
        <v>167</v>
      </c>
      <c r="K93" s="72" t="str">
        <f>IFERROR(VLOOKUP($N90,入力シート!$A$3:$U$52,21)&amp;"","")</f>
        <v/>
      </c>
      <c r="N93" s="146"/>
    </row>
    <row r="94" spans="2:14" ht="10.8" customHeight="1" thickTop="1">
      <c r="B94" s="112" t="s">
        <v>85</v>
      </c>
      <c r="C94" s="113"/>
      <c r="D94" s="38" t="s">
        <v>87</v>
      </c>
      <c r="E94" s="118" t="s">
        <v>71</v>
      </c>
      <c r="F94" s="121" t="s">
        <v>95</v>
      </c>
      <c r="G94" s="11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>
      <c r="B95" s="114"/>
      <c r="C95" s="115"/>
      <c r="D95" s="34" t="s">
        <v>88</v>
      </c>
      <c r="E95" s="119"/>
      <c r="F95" s="122"/>
      <c r="G95" s="119"/>
      <c r="H95" s="124" t="s">
        <v>168</v>
      </c>
      <c r="I95" s="125"/>
      <c r="J95" s="124" t="s">
        <v>99</v>
      </c>
      <c r="K95" s="126"/>
      <c r="N95" s="19"/>
    </row>
    <row r="96" spans="2:14" ht="10.8" customHeight="1">
      <c r="B96" s="116"/>
      <c r="C96" s="117"/>
      <c r="D96" s="35" t="s">
        <v>89</v>
      </c>
      <c r="E96" s="120"/>
      <c r="F96" s="123"/>
      <c r="G96" s="120"/>
      <c r="H96" s="36" t="s">
        <v>166</v>
      </c>
      <c r="I96" s="75"/>
      <c r="J96" s="36" t="s">
        <v>169</v>
      </c>
      <c r="K96" s="37"/>
      <c r="N96" s="19"/>
    </row>
    <row r="97" spans="2:14" ht="10.8" customHeight="1">
      <c r="B97" s="109" t="s">
        <v>92</v>
      </c>
      <c r="C97" s="92">
        <v>1</v>
      </c>
      <c r="D97" s="81" t="str">
        <f>IFERROR(VLOOKUP($N97,入力シート!$A$3:$U$52,6)&amp;"","")</f>
        <v/>
      </c>
      <c r="E97" s="94" t="str">
        <f>IFERROR(VLOOKUP($N97,入力シート!$A$3:$U$52,7)&amp;"","")</f>
        <v/>
      </c>
      <c r="F97" s="97" t="str">
        <f>IFERROR(VLOOKUP($N97,入力シート!$A$3:$U$52,11)&amp;"","")</f>
        <v/>
      </c>
      <c r="G97" s="94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6"/>
    </row>
    <row r="98" spans="2:14" ht="10.8" customHeight="1">
      <c r="B98" s="110"/>
      <c r="C98" s="92"/>
      <c r="D98" s="101" t="str">
        <f>IFERROR(VLOOKUP($N97,入力シート!$A$3:$U$52,5)&amp;"","")</f>
        <v/>
      </c>
      <c r="E98" s="95" t="e">
        <f>VLOOKUP($N$16,入力シート!$A$3:$U$52,6)</f>
        <v>#N/A</v>
      </c>
      <c r="F98" s="98" t="e">
        <f>VLOOKUP($N$16,入力シート!$A$3:$U$52,6)</f>
        <v>#N/A</v>
      </c>
      <c r="G98" s="95" t="e">
        <f>VLOOKUP($N$16,入力シート!$A$3:$U$52,6)</f>
        <v>#N/A</v>
      </c>
      <c r="H98" s="103" t="str">
        <f>IFERROR(VLOOKUP($N97,入力シート!$A$3:$U$52,15)&amp;"","")</f>
        <v/>
      </c>
      <c r="I98" s="104" t="e">
        <f>VLOOKUP($N$16,入力シート!$A$3:$U$52,6)</f>
        <v>#N/A</v>
      </c>
      <c r="J98" s="103" t="str">
        <f>IFERROR(VLOOKUP($N97,入力シート!$A$3:$U$52,18)&amp;"","")</f>
        <v/>
      </c>
      <c r="K98" s="107" t="e">
        <f>VLOOKUP($N$16,入力シート!$A$3:$U$52,6)</f>
        <v>#N/A</v>
      </c>
      <c r="N98" s="146"/>
    </row>
    <row r="99" spans="2:14" ht="10.8" customHeight="1">
      <c r="B99" s="110"/>
      <c r="C99" s="92"/>
      <c r="D99" s="102" t="e">
        <f>VLOOKUP($N$16,入力シート!$A$3:$U$52,6)</f>
        <v>#N/A</v>
      </c>
      <c r="E99" s="95" t="e">
        <f>VLOOKUP($N$16,入力シート!$A$3:$U$52,5)</f>
        <v>#N/A</v>
      </c>
      <c r="F99" s="98" t="e">
        <f>VLOOKUP($N$16,入力シート!$A$3:$U$52,5)</f>
        <v>#N/A</v>
      </c>
      <c r="G99" s="95" t="e">
        <f>VLOOKUP($N$16,入力シート!$A$3:$U$52,5)</f>
        <v>#N/A</v>
      </c>
      <c r="H99" s="103" t="e">
        <f>VLOOKUP($N$16,入力シート!$A$3:$U$52,5)</f>
        <v>#N/A</v>
      </c>
      <c r="I99" s="104" t="e">
        <f>VLOOKUP($N$16,入力シート!$A$3:$U$52,5)</f>
        <v>#N/A</v>
      </c>
      <c r="J99" s="103" t="e">
        <f>VLOOKUP($N$16,入力シート!$A$3:$U$52,5)</f>
        <v>#N/A</v>
      </c>
      <c r="K99" s="107" t="e">
        <f>VLOOKUP($N$16,入力シート!$A$3:$U$52,5)</f>
        <v>#N/A</v>
      </c>
      <c r="N99" s="146"/>
    </row>
    <row r="100" spans="2:14" ht="10.8" customHeight="1">
      <c r="B100" s="110"/>
      <c r="C100" s="93"/>
      <c r="D100" s="25" t="str">
        <f>IFERROR(IF(VLOOKUP($N97,入力シート!$A$3:$U$52,8)=0,"",VLOOKUP($N97,入力シート!$A$3:$U$52,8)),"")</f>
        <v/>
      </c>
      <c r="E100" s="96" t="e">
        <f>VLOOKUP($N$16,入力シート!$A$3:$U$52,6)</f>
        <v>#N/A</v>
      </c>
      <c r="F100" s="99" t="e">
        <f>VLOOKUP($N$16,入力シート!$A$3:$U$52,6)</f>
        <v>#N/A</v>
      </c>
      <c r="G100" s="96" t="e">
        <f>VLOOKUP($N$16,入力シート!$A$3:$U$52,6)</f>
        <v>#N/A</v>
      </c>
      <c r="H100" s="71" t="s">
        <v>165</v>
      </c>
      <c r="I100" s="65" t="str">
        <f>IFERROR(VLOOKUP($N97,入力シート!$A$3:$U$52,20)&amp;"","")</f>
        <v/>
      </c>
      <c r="J100" s="80" t="s">
        <v>167</v>
      </c>
      <c r="K100" s="66" t="str">
        <f>IFERROR(VLOOKUP($N97,入力シート!$A$3:$U$52,21)&amp;"","")</f>
        <v/>
      </c>
      <c r="N100" s="146"/>
    </row>
    <row r="101" spans="2:14" ht="10.8" customHeight="1">
      <c r="B101" s="110"/>
      <c r="C101" s="91">
        <v>2</v>
      </c>
      <c r="D101" s="81" t="str">
        <f>IFERROR(VLOOKUP($N101,入力シート!$A$3:$U$52,6)&amp;"","")</f>
        <v/>
      </c>
      <c r="E101" s="94" t="str">
        <f>IFERROR(VLOOKUP($N101,入力シート!$A$3:$U$52,7)&amp;"","")</f>
        <v/>
      </c>
      <c r="F101" s="97" t="str">
        <f>IFERROR(VLOOKUP($N101,入力シート!$A$3:$U$52,11)&amp;"","")</f>
        <v/>
      </c>
      <c r="G101" s="94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6"/>
    </row>
    <row r="102" spans="2:14" ht="10.8" customHeight="1">
      <c r="B102" s="110"/>
      <c r="C102" s="92"/>
      <c r="D102" s="101" t="str">
        <f>IFERROR(VLOOKUP($N101,入力シート!$A$3:$U$52,5)&amp;"","")</f>
        <v/>
      </c>
      <c r="E102" s="95" t="e">
        <f>VLOOKUP($N$16,入力シート!$A$3:$U$52,6)</f>
        <v>#N/A</v>
      </c>
      <c r="F102" s="98" t="e">
        <f>VLOOKUP($N$16,入力シート!$A$3:$U$52,6)</f>
        <v>#N/A</v>
      </c>
      <c r="G102" s="95" t="e">
        <f>VLOOKUP($N$16,入力シート!$A$3:$U$52,6)</f>
        <v>#N/A</v>
      </c>
      <c r="H102" s="103" t="str">
        <f>IFERROR(VLOOKUP($N101,入力シート!$A$3:$U$52,15)&amp;"","")</f>
        <v/>
      </c>
      <c r="I102" s="104" t="e">
        <f>VLOOKUP($N$16,入力シート!$A$3:$U$52,6)</f>
        <v>#N/A</v>
      </c>
      <c r="J102" s="103" t="str">
        <f>IFERROR(VLOOKUP($N101,入力シート!$A$3:$U$52,18)&amp;"","")</f>
        <v/>
      </c>
      <c r="K102" s="107" t="e">
        <f>VLOOKUP($N$16,入力シート!$A$3:$U$52,6)</f>
        <v>#N/A</v>
      </c>
      <c r="N102" s="146"/>
    </row>
    <row r="103" spans="2:14" ht="10.8" customHeight="1">
      <c r="B103" s="110"/>
      <c r="C103" s="92"/>
      <c r="D103" s="102" t="e">
        <f>VLOOKUP($N$16,入力シート!$A$3:$U$52,6)</f>
        <v>#N/A</v>
      </c>
      <c r="E103" s="95" t="e">
        <f>VLOOKUP($N$16,入力シート!$A$3:$U$52,5)</f>
        <v>#N/A</v>
      </c>
      <c r="F103" s="98" t="e">
        <f>VLOOKUP($N$16,入力シート!$A$3:$U$52,5)</f>
        <v>#N/A</v>
      </c>
      <c r="G103" s="95" t="e">
        <f>VLOOKUP($N$16,入力シート!$A$3:$U$52,5)</f>
        <v>#N/A</v>
      </c>
      <c r="H103" s="105" t="e">
        <f>VLOOKUP($N$16,入力シート!$A$3:$U$52,5)</f>
        <v>#N/A</v>
      </c>
      <c r="I103" s="106" t="e">
        <f>VLOOKUP($N$16,入力シート!$A$3:$U$52,5)</f>
        <v>#N/A</v>
      </c>
      <c r="J103" s="105" t="e">
        <f>VLOOKUP($N$16,入力シート!$A$3:$U$52,5)</f>
        <v>#N/A</v>
      </c>
      <c r="K103" s="108" t="e">
        <f>VLOOKUP($N$16,入力シート!$A$3:$U$52,5)</f>
        <v>#N/A</v>
      </c>
      <c r="N103" s="146"/>
    </row>
    <row r="104" spans="2:14" ht="10.8" customHeight="1">
      <c r="B104" s="110"/>
      <c r="C104" s="93"/>
      <c r="D104" s="25" t="str">
        <f>IFERROR(IF(VLOOKUP($N101,入力シート!$A$3:$U$52,8)=0,"",VLOOKUP($N101,入力シート!$A$3:$U$52,8)),"")</f>
        <v/>
      </c>
      <c r="E104" s="96" t="e">
        <f>VLOOKUP($N$16,入力シート!$A$3:$U$52,6)</f>
        <v>#N/A</v>
      </c>
      <c r="F104" s="99" t="e">
        <f>VLOOKUP($N$16,入力シート!$A$3:$U$52,6)</f>
        <v>#N/A</v>
      </c>
      <c r="G104" s="96" t="e">
        <f>VLOOKUP($N$16,入力シート!$A$3:$U$52,6)</f>
        <v>#N/A</v>
      </c>
      <c r="H104" s="28" t="s">
        <v>165</v>
      </c>
      <c r="I104" s="67" t="str">
        <f>IFERROR(VLOOKUP($N101,入力シート!$A$3:$U$52,20)&amp;"","")</f>
        <v/>
      </c>
      <c r="J104" s="29" t="s">
        <v>167</v>
      </c>
      <c r="K104" s="26" t="str">
        <f>IFERROR(VLOOKUP($N101,入力シート!$A$3:$U$52,21)&amp;"","")</f>
        <v/>
      </c>
      <c r="N104" s="146"/>
    </row>
    <row r="105" spans="2:14" ht="10.8" customHeight="1">
      <c r="B105" s="110"/>
      <c r="C105" s="92">
        <v>3</v>
      </c>
      <c r="D105" s="81" t="str">
        <f>IFERROR(VLOOKUP($N105,入力シート!$A$3:$U$52,6)&amp;"","")</f>
        <v/>
      </c>
      <c r="E105" s="94" t="str">
        <f>IFERROR(VLOOKUP($N105,入力シート!$A$3:$U$52,7)&amp;"","")</f>
        <v/>
      </c>
      <c r="F105" s="97" t="str">
        <f>IFERROR(VLOOKUP($N105,入力シート!$A$3:$U$52,11)&amp;"","")</f>
        <v/>
      </c>
      <c r="G105" s="94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6"/>
    </row>
    <row r="106" spans="2:14" ht="10.8" customHeight="1">
      <c r="B106" s="110"/>
      <c r="C106" s="92"/>
      <c r="D106" s="101" t="str">
        <f>IFERROR(VLOOKUP($N105,入力シート!$A$3:$U$52,5)&amp;"","")</f>
        <v/>
      </c>
      <c r="E106" s="95" t="e">
        <f>VLOOKUP($N$16,入力シート!$A$3:$U$52,6)</f>
        <v>#N/A</v>
      </c>
      <c r="F106" s="98" t="e">
        <f>VLOOKUP($N$16,入力シート!$A$3:$U$52,6)</f>
        <v>#N/A</v>
      </c>
      <c r="G106" s="95" t="e">
        <f>VLOOKUP($N$16,入力シート!$A$3:$U$52,6)</f>
        <v>#N/A</v>
      </c>
      <c r="H106" s="103" t="str">
        <f>IFERROR(VLOOKUP($N105,入力シート!$A$3:$U$52,15)&amp;"","")</f>
        <v/>
      </c>
      <c r="I106" s="104" t="e">
        <f>VLOOKUP($N$16,入力シート!$A$3:$U$52,6)</f>
        <v>#N/A</v>
      </c>
      <c r="J106" s="103" t="str">
        <f>IFERROR(VLOOKUP($N105,入力シート!$A$3:$U$52,18)&amp;"","")</f>
        <v/>
      </c>
      <c r="K106" s="107" t="e">
        <f>VLOOKUP($N$16,入力シート!$A$3:$U$52,6)</f>
        <v>#N/A</v>
      </c>
      <c r="N106" s="146"/>
    </row>
    <row r="107" spans="2:14" ht="10.8" customHeight="1">
      <c r="B107" s="110"/>
      <c r="C107" s="92"/>
      <c r="D107" s="102" t="e">
        <f>VLOOKUP($N$16,入力シート!$A$3:$U$52,6)</f>
        <v>#N/A</v>
      </c>
      <c r="E107" s="95" t="e">
        <f>VLOOKUP($N$16,入力シート!$A$3:$U$52,5)</f>
        <v>#N/A</v>
      </c>
      <c r="F107" s="98" t="e">
        <f>VLOOKUP($N$16,入力シート!$A$3:$U$52,5)</f>
        <v>#N/A</v>
      </c>
      <c r="G107" s="95" t="e">
        <f>VLOOKUP($N$16,入力シート!$A$3:$U$52,5)</f>
        <v>#N/A</v>
      </c>
      <c r="H107" s="103" t="e">
        <f>VLOOKUP($N$16,入力シート!$A$3:$U$52,5)</f>
        <v>#N/A</v>
      </c>
      <c r="I107" s="104" t="e">
        <f>VLOOKUP($N$16,入力シート!$A$3:$U$52,5)</f>
        <v>#N/A</v>
      </c>
      <c r="J107" s="103" t="e">
        <f>VLOOKUP($N$16,入力シート!$A$3:$U$52,5)</f>
        <v>#N/A</v>
      </c>
      <c r="K107" s="107" t="e">
        <f>VLOOKUP($N$16,入力シート!$A$3:$U$52,5)</f>
        <v>#N/A</v>
      </c>
      <c r="N107" s="146"/>
    </row>
    <row r="108" spans="2:14" ht="10.8" customHeight="1">
      <c r="B108" s="110"/>
      <c r="C108" s="93"/>
      <c r="D108" s="25" t="str">
        <f>IFERROR(IF(VLOOKUP($N105,入力シート!$A$3:$U$52,8)=0,"",VLOOKUP($N105,入力シート!$A$3:$U$52,8)),"")</f>
        <v/>
      </c>
      <c r="E108" s="96" t="e">
        <f>VLOOKUP($N$16,入力シート!$A$3:$U$52,6)</f>
        <v>#N/A</v>
      </c>
      <c r="F108" s="99" t="e">
        <f>VLOOKUP($N$16,入力シート!$A$3:$U$52,6)</f>
        <v>#N/A</v>
      </c>
      <c r="G108" s="96" t="e">
        <f>VLOOKUP($N$16,入力シート!$A$3:$U$52,6)</f>
        <v>#N/A</v>
      </c>
      <c r="H108" s="71" t="s">
        <v>165</v>
      </c>
      <c r="I108" s="65" t="str">
        <f>IFERROR(VLOOKUP($N105,入力シート!$A$3:$U$52,20)&amp;"","")</f>
        <v/>
      </c>
      <c r="J108" s="80" t="s">
        <v>167</v>
      </c>
      <c r="K108" s="66" t="str">
        <f>IFERROR(VLOOKUP($N105,入力シート!$A$3:$U$52,21)&amp;"","")</f>
        <v/>
      </c>
      <c r="N108" s="146"/>
    </row>
    <row r="109" spans="2:14" ht="10.8" customHeight="1">
      <c r="B109" s="110"/>
      <c r="C109" s="91">
        <v>4</v>
      </c>
      <c r="D109" s="81" t="str">
        <f>IFERROR(VLOOKUP($N109,入力シート!$A$3:$U$52,6)&amp;"","")</f>
        <v/>
      </c>
      <c r="E109" s="94" t="str">
        <f>IFERROR(VLOOKUP($N109,入力シート!$A$3:$U$52,7)&amp;"","")</f>
        <v/>
      </c>
      <c r="F109" s="97" t="str">
        <f>IFERROR(VLOOKUP($N109,入力シート!$A$3:$U$52,11)&amp;"","")</f>
        <v/>
      </c>
      <c r="G109" s="94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6"/>
    </row>
    <row r="110" spans="2:14" ht="10.8" customHeight="1">
      <c r="B110" s="110"/>
      <c r="C110" s="92"/>
      <c r="D110" s="101" t="str">
        <f>IFERROR(VLOOKUP($N109,入力シート!$A$3:$U$52,5)&amp;"","")</f>
        <v/>
      </c>
      <c r="E110" s="95" t="e">
        <f>VLOOKUP($N$16,入力シート!$A$3:$U$52,6)</f>
        <v>#N/A</v>
      </c>
      <c r="F110" s="98" t="e">
        <f>VLOOKUP($N$16,入力シート!$A$3:$U$52,6)</f>
        <v>#N/A</v>
      </c>
      <c r="G110" s="95" t="e">
        <f>VLOOKUP($N$16,入力シート!$A$3:$U$52,6)</f>
        <v>#N/A</v>
      </c>
      <c r="H110" s="103" t="str">
        <f>IFERROR(VLOOKUP($N109,入力シート!$A$3:$U$52,15)&amp;"","")</f>
        <v/>
      </c>
      <c r="I110" s="104" t="e">
        <f>VLOOKUP($N$16,入力シート!$A$3:$U$52,6)</f>
        <v>#N/A</v>
      </c>
      <c r="J110" s="103" t="str">
        <f>IFERROR(VLOOKUP($N109,入力シート!$A$3:$U$52,18)&amp;"","")</f>
        <v/>
      </c>
      <c r="K110" s="107" t="e">
        <f>VLOOKUP($N$16,入力シート!$A$3:$U$52,6)</f>
        <v>#N/A</v>
      </c>
      <c r="N110" s="146"/>
    </row>
    <row r="111" spans="2:14" ht="10.8" customHeight="1">
      <c r="B111" s="110"/>
      <c r="C111" s="92"/>
      <c r="D111" s="102" t="e">
        <f>VLOOKUP($N$16,入力シート!$A$3:$U$52,6)</f>
        <v>#N/A</v>
      </c>
      <c r="E111" s="95" t="e">
        <f>VLOOKUP($N$16,入力シート!$A$3:$U$52,5)</f>
        <v>#N/A</v>
      </c>
      <c r="F111" s="98" t="e">
        <f>VLOOKUP($N$16,入力シート!$A$3:$U$52,5)</f>
        <v>#N/A</v>
      </c>
      <c r="G111" s="95" t="e">
        <f>VLOOKUP($N$16,入力シート!$A$3:$U$52,5)</f>
        <v>#N/A</v>
      </c>
      <c r="H111" s="105" t="e">
        <f>VLOOKUP($N$16,入力シート!$A$3:$U$52,5)</f>
        <v>#N/A</v>
      </c>
      <c r="I111" s="106" t="e">
        <f>VLOOKUP($N$16,入力シート!$A$3:$U$52,5)</f>
        <v>#N/A</v>
      </c>
      <c r="J111" s="105" t="e">
        <f>VLOOKUP($N$16,入力シート!$A$3:$U$52,5)</f>
        <v>#N/A</v>
      </c>
      <c r="K111" s="108" t="e">
        <f>VLOOKUP($N$16,入力シート!$A$3:$U$52,5)</f>
        <v>#N/A</v>
      </c>
      <c r="N111" s="146"/>
    </row>
    <row r="112" spans="2:14" ht="10.8" customHeight="1">
      <c r="B112" s="110"/>
      <c r="C112" s="93"/>
      <c r="D112" s="25" t="str">
        <f>IFERROR(IF(VLOOKUP($N109,入力シート!$A$3:$U$52,8)=0,"",VLOOKUP($N109,入力シート!$A$3:$U$52,8)),"")</f>
        <v/>
      </c>
      <c r="E112" s="96" t="e">
        <f>VLOOKUP($N$16,入力シート!$A$3:$U$52,6)</f>
        <v>#N/A</v>
      </c>
      <c r="F112" s="99" t="e">
        <f>VLOOKUP($N$16,入力シート!$A$3:$U$52,6)</f>
        <v>#N/A</v>
      </c>
      <c r="G112" s="96" t="e">
        <f>VLOOKUP($N$16,入力シート!$A$3:$U$52,6)</f>
        <v>#N/A</v>
      </c>
      <c r="H112" s="28" t="s">
        <v>165</v>
      </c>
      <c r="I112" s="67" t="str">
        <f>IFERROR(VLOOKUP($N109,入力シート!$A$3:$U$52,20)&amp;"","")</f>
        <v/>
      </c>
      <c r="J112" s="29" t="s">
        <v>167</v>
      </c>
      <c r="K112" s="26" t="str">
        <f>IFERROR(VLOOKUP($N109,入力シート!$A$3:$U$52,21)&amp;"","")</f>
        <v/>
      </c>
      <c r="N112" s="146"/>
    </row>
    <row r="113" spans="2:14" ht="10.8" customHeight="1">
      <c r="B113" s="110"/>
      <c r="C113" s="92">
        <v>5</v>
      </c>
      <c r="D113" s="81" t="str">
        <f>IFERROR(VLOOKUP($N113,入力シート!$A$3:$U$52,6)&amp;"","")</f>
        <v/>
      </c>
      <c r="E113" s="94" t="str">
        <f>IFERROR(VLOOKUP($N113,入力シート!$A$3:$U$52,7)&amp;"","")</f>
        <v/>
      </c>
      <c r="F113" s="97" t="str">
        <f>IFERROR(VLOOKUP($N113,入力シート!$A$3:$U$52,11)&amp;"","")</f>
        <v/>
      </c>
      <c r="G113" s="94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6"/>
    </row>
    <row r="114" spans="2:14" ht="10.8" customHeight="1">
      <c r="B114" s="110"/>
      <c r="C114" s="92"/>
      <c r="D114" s="101" t="str">
        <f>IFERROR(VLOOKUP($N113,入力シート!$A$3:$U$52,5)&amp;"","")</f>
        <v/>
      </c>
      <c r="E114" s="95" t="e">
        <f>VLOOKUP($N$16,入力シート!$A$3:$U$52,6)</f>
        <v>#N/A</v>
      </c>
      <c r="F114" s="98" t="e">
        <f>VLOOKUP($N$16,入力シート!$A$3:$U$52,6)</f>
        <v>#N/A</v>
      </c>
      <c r="G114" s="95" t="e">
        <f>VLOOKUP($N$16,入力シート!$A$3:$U$52,6)</f>
        <v>#N/A</v>
      </c>
      <c r="H114" s="103" t="str">
        <f>IFERROR(VLOOKUP($N113,入力シート!$A$3:$U$52,15)&amp;"","")</f>
        <v/>
      </c>
      <c r="I114" s="104" t="e">
        <f>VLOOKUP($N$16,入力シート!$A$3:$U$52,6)</f>
        <v>#N/A</v>
      </c>
      <c r="J114" s="103" t="str">
        <f>IFERROR(VLOOKUP($N113,入力シート!$A$3:$U$52,18)&amp;"","")</f>
        <v/>
      </c>
      <c r="K114" s="107" t="e">
        <f>VLOOKUP($N$16,入力シート!$A$3:$U$52,6)</f>
        <v>#N/A</v>
      </c>
      <c r="N114" s="146"/>
    </row>
    <row r="115" spans="2:14" ht="10.8" customHeight="1">
      <c r="B115" s="110"/>
      <c r="C115" s="92"/>
      <c r="D115" s="102" t="e">
        <f>VLOOKUP($N$16,入力シート!$A$3:$U$52,6)</f>
        <v>#N/A</v>
      </c>
      <c r="E115" s="95" t="e">
        <f>VLOOKUP($N$16,入力シート!$A$3:$U$52,5)</f>
        <v>#N/A</v>
      </c>
      <c r="F115" s="98" t="e">
        <f>VLOOKUP($N$16,入力シート!$A$3:$U$52,5)</f>
        <v>#N/A</v>
      </c>
      <c r="G115" s="95" t="e">
        <f>VLOOKUP($N$16,入力シート!$A$3:$U$52,5)</f>
        <v>#N/A</v>
      </c>
      <c r="H115" s="103" t="e">
        <f>VLOOKUP($N$16,入力シート!$A$3:$U$52,5)</f>
        <v>#N/A</v>
      </c>
      <c r="I115" s="104" t="e">
        <f>VLOOKUP($N$16,入力シート!$A$3:$U$52,5)</f>
        <v>#N/A</v>
      </c>
      <c r="J115" s="103" t="e">
        <f>VLOOKUP($N$16,入力シート!$A$3:$U$52,5)</f>
        <v>#N/A</v>
      </c>
      <c r="K115" s="107" t="e">
        <f>VLOOKUP($N$16,入力シート!$A$3:$U$52,5)</f>
        <v>#N/A</v>
      </c>
      <c r="N115" s="146"/>
    </row>
    <row r="116" spans="2:14" ht="10.8" customHeight="1">
      <c r="B116" s="110"/>
      <c r="C116" s="93"/>
      <c r="D116" s="25" t="str">
        <f>IFERROR(IF(VLOOKUP($N113,入力シート!$A$3:$U$52,8)=0,"",VLOOKUP($N113,入力シート!$A$3:$U$52,8)),"")</f>
        <v/>
      </c>
      <c r="E116" s="96" t="e">
        <f>VLOOKUP($N$16,入力シート!$A$3:$U$52,6)</f>
        <v>#N/A</v>
      </c>
      <c r="F116" s="99" t="e">
        <f>VLOOKUP($N$16,入力シート!$A$3:$U$52,6)</f>
        <v>#N/A</v>
      </c>
      <c r="G116" s="96" t="e">
        <f>VLOOKUP($N$16,入力シート!$A$3:$U$52,6)</f>
        <v>#N/A</v>
      </c>
      <c r="H116" s="71" t="s">
        <v>165</v>
      </c>
      <c r="I116" s="65" t="str">
        <f>IFERROR(VLOOKUP($N113,入力シート!$A$3:$U$52,20)&amp;"","")</f>
        <v/>
      </c>
      <c r="J116" s="80" t="s">
        <v>167</v>
      </c>
      <c r="K116" s="66" t="str">
        <f>IFERROR(VLOOKUP($N113,入力シート!$A$3:$U$52,21)&amp;"","")</f>
        <v/>
      </c>
      <c r="N116" s="146"/>
    </row>
    <row r="117" spans="2:14" ht="10.8" customHeight="1">
      <c r="B117" s="110"/>
      <c r="C117" s="91">
        <v>6</v>
      </c>
      <c r="D117" s="81" t="str">
        <f>IFERROR(VLOOKUP($N117,入力シート!$A$3:$U$52,6)&amp;"","")</f>
        <v/>
      </c>
      <c r="E117" s="94" t="str">
        <f>IFERROR(VLOOKUP($N117,入力シート!$A$3:$U$52,7)&amp;"","")</f>
        <v/>
      </c>
      <c r="F117" s="97" t="str">
        <f>IFERROR(VLOOKUP($N117,入力シート!$A$3:$U$52,11)&amp;"","")</f>
        <v/>
      </c>
      <c r="G117" s="94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6"/>
    </row>
    <row r="118" spans="2:14" ht="10.8" customHeight="1">
      <c r="B118" s="110"/>
      <c r="C118" s="92"/>
      <c r="D118" s="101" t="str">
        <f>IFERROR(VLOOKUP($N117,入力シート!$A$3:$U$52,5)&amp;"","")</f>
        <v/>
      </c>
      <c r="E118" s="95" t="e">
        <f>VLOOKUP($N$16,入力シート!$A$3:$U$52,6)</f>
        <v>#N/A</v>
      </c>
      <c r="F118" s="98" t="e">
        <f>VLOOKUP($N$16,入力シート!$A$3:$U$52,6)</f>
        <v>#N/A</v>
      </c>
      <c r="G118" s="95" t="e">
        <f>VLOOKUP($N$16,入力シート!$A$3:$U$52,6)</f>
        <v>#N/A</v>
      </c>
      <c r="H118" s="103" t="str">
        <f>IFERROR(VLOOKUP($N117,入力シート!$A$3:$U$52,15)&amp;"","")</f>
        <v/>
      </c>
      <c r="I118" s="104" t="e">
        <f>VLOOKUP($N$16,入力シート!$A$3:$U$52,6)</f>
        <v>#N/A</v>
      </c>
      <c r="J118" s="103" t="str">
        <f>IFERROR(VLOOKUP($N117,入力シート!$A$3:$U$52,18)&amp;"","")</f>
        <v/>
      </c>
      <c r="K118" s="107" t="e">
        <f>VLOOKUP($N$16,入力シート!$A$3:$U$52,6)</f>
        <v>#N/A</v>
      </c>
      <c r="N118" s="146"/>
    </row>
    <row r="119" spans="2:14" ht="10.8" customHeight="1">
      <c r="B119" s="110"/>
      <c r="C119" s="92"/>
      <c r="D119" s="102" t="e">
        <f>VLOOKUP($N$16,入力シート!$A$3:$U$52,6)</f>
        <v>#N/A</v>
      </c>
      <c r="E119" s="95" t="e">
        <f>VLOOKUP($N$16,入力シート!$A$3:$U$52,5)</f>
        <v>#N/A</v>
      </c>
      <c r="F119" s="98" t="e">
        <f>VLOOKUP($N$16,入力シート!$A$3:$U$52,5)</f>
        <v>#N/A</v>
      </c>
      <c r="G119" s="95" t="e">
        <f>VLOOKUP($N$16,入力シート!$A$3:$U$52,5)</f>
        <v>#N/A</v>
      </c>
      <c r="H119" s="105" t="e">
        <f>VLOOKUP($N$16,入力シート!$A$3:$U$52,5)</f>
        <v>#N/A</v>
      </c>
      <c r="I119" s="106" t="e">
        <f>VLOOKUP($N$16,入力シート!$A$3:$U$52,5)</f>
        <v>#N/A</v>
      </c>
      <c r="J119" s="105" t="e">
        <f>VLOOKUP($N$16,入力シート!$A$3:$U$52,5)</f>
        <v>#N/A</v>
      </c>
      <c r="K119" s="108" t="e">
        <f>VLOOKUP($N$16,入力シート!$A$3:$U$52,5)</f>
        <v>#N/A</v>
      </c>
      <c r="N119" s="146"/>
    </row>
    <row r="120" spans="2:14" ht="10.8" customHeight="1">
      <c r="B120" s="110"/>
      <c r="C120" s="93"/>
      <c r="D120" s="25" t="str">
        <f>IFERROR(IF(VLOOKUP($N117,入力シート!$A$3:$U$52,8)=0,"",VLOOKUP($N117,入力シート!$A$3:$U$52,8)),"")</f>
        <v/>
      </c>
      <c r="E120" s="96" t="e">
        <f>VLOOKUP($N$16,入力シート!$A$3:$U$52,6)</f>
        <v>#N/A</v>
      </c>
      <c r="F120" s="99" t="e">
        <f>VLOOKUP($N$16,入力シート!$A$3:$U$52,6)</f>
        <v>#N/A</v>
      </c>
      <c r="G120" s="96" t="e">
        <f>VLOOKUP($N$16,入力シート!$A$3:$U$52,6)</f>
        <v>#N/A</v>
      </c>
      <c r="H120" s="28" t="s">
        <v>165</v>
      </c>
      <c r="I120" s="67" t="str">
        <f>IFERROR(VLOOKUP($N117,入力シート!$A$3:$U$52,20)&amp;"","")</f>
        <v/>
      </c>
      <c r="J120" s="29" t="s">
        <v>167</v>
      </c>
      <c r="K120" s="26" t="str">
        <f>IFERROR(VLOOKUP($N117,入力シート!$A$3:$U$52,21)&amp;"","")</f>
        <v/>
      </c>
      <c r="N120" s="146"/>
    </row>
    <row r="121" spans="2:14" ht="10.8" customHeight="1">
      <c r="B121" s="110"/>
      <c r="C121" s="92">
        <v>7</v>
      </c>
      <c r="D121" s="81" t="str">
        <f>IFERROR(VLOOKUP($N121,入力シート!$A$3:$U$52,6)&amp;"","")</f>
        <v/>
      </c>
      <c r="E121" s="94" t="str">
        <f>IFERROR(VLOOKUP($N121,入力シート!$A$3:$U$52,7)&amp;"","")</f>
        <v/>
      </c>
      <c r="F121" s="97" t="str">
        <f>IFERROR(VLOOKUP($N121,入力シート!$A$3:$U$52,11)&amp;"","")</f>
        <v/>
      </c>
      <c r="G121" s="94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6"/>
    </row>
    <row r="122" spans="2:14" ht="10.8" customHeight="1">
      <c r="B122" s="110"/>
      <c r="C122" s="92"/>
      <c r="D122" s="101" t="str">
        <f>IFERROR(VLOOKUP($N121,入力シート!$A$3:$U$52,5)&amp;"","")</f>
        <v/>
      </c>
      <c r="E122" s="95" t="e">
        <f>VLOOKUP($N$16,入力シート!$A$3:$U$52,6)</f>
        <v>#N/A</v>
      </c>
      <c r="F122" s="98" t="e">
        <f>VLOOKUP($N$16,入力シート!$A$3:$U$52,6)</f>
        <v>#N/A</v>
      </c>
      <c r="G122" s="95" t="e">
        <f>VLOOKUP($N$16,入力シート!$A$3:$U$52,6)</f>
        <v>#N/A</v>
      </c>
      <c r="H122" s="103" t="str">
        <f>IFERROR(VLOOKUP($N121,入力シート!$A$3:$U$52,15)&amp;"","")</f>
        <v/>
      </c>
      <c r="I122" s="104" t="e">
        <f>VLOOKUP($N$16,入力シート!$A$3:$U$52,6)</f>
        <v>#N/A</v>
      </c>
      <c r="J122" s="103" t="str">
        <f>IFERROR(VLOOKUP($N121,入力シート!$A$3:$U$52,18)&amp;"","")</f>
        <v/>
      </c>
      <c r="K122" s="107" t="e">
        <f>VLOOKUP($N$16,入力シート!$A$3:$U$52,6)</f>
        <v>#N/A</v>
      </c>
      <c r="N122" s="146"/>
    </row>
    <row r="123" spans="2:14" ht="10.8" customHeight="1">
      <c r="B123" s="110"/>
      <c r="C123" s="92"/>
      <c r="D123" s="102" t="e">
        <f>VLOOKUP($N$16,入力シート!$A$3:$U$52,6)</f>
        <v>#N/A</v>
      </c>
      <c r="E123" s="95" t="e">
        <f>VLOOKUP($N$16,入力シート!$A$3:$U$52,5)</f>
        <v>#N/A</v>
      </c>
      <c r="F123" s="98" t="e">
        <f>VLOOKUP($N$16,入力シート!$A$3:$U$52,5)</f>
        <v>#N/A</v>
      </c>
      <c r="G123" s="95" t="e">
        <f>VLOOKUP($N$16,入力シート!$A$3:$U$52,5)</f>
        <v>#N/A</v>
      </c>
      <c r="H123" s="103" t="e">
        <f>VLOOKUP($N$16,入力シート!$A$3:$U$52,5)</f>
        <v>#N/A</v>
      </c>
      <c r="I123" s="104" t="e">
        <f>VLOOKUP($N$16,入力シート!$A$3:$U$52,5)</f>
        <v>#N/A</v>
      </c>
      <c r="J123" s="103" t="e">
        <f>VLOOKUP($N$16,入力シート!$A$3:$U$52,5)</f>
        <v>#N/A</v>
      </c>
      <c r="K123" s="107" t="e">
        <f>VLOOKUP($N$16,入力シート!$A$3:$U$52,5)</f>
        <v>#N/A</v>
      </c>
      <c r="N123" s="146"/>
    </row>
    <row r="124" spans="2:14" ht="10.8" customHeight="1">
      <c r="B124" s="110"/>
      <c r="C124" s="93"/>
      <c r="D124" s="25" t="str">
        <f>IFERROR(IF(VLOOKUP($N121,入力シート!$A$3:$U$52,8)=0,"",VLOOKUP($N121,入力シート!$A$3:$U$52,8)),"")</f>
        <v/>
      </c>
      <c r="E124" s="96" t="e">
        <f>VLOOKUP($N$16,入力シート!$A$3:$U$52,6)</f>
        <v>#N/A</v>
      </c>
      <c r="F124" s="99" t="e">
        <f>VLOOKUP($N$16,入力シート!$A$3:$U$52,6)</f>
        <v>#N/A</v>
      </c>
      <c r="G124" s="96" t="e">
        <f>VLOOKUP($N$16,入力シート!$A$3:$U$52,6)</f>
        <v>#N/A</v>
      </c>
      <c r="H124" s="71" t="s">
        <v>165</v>
      </c>
      <c r="I124" s="65" t="str">
        <f>IFERROR(VLOOKUP($N121,入力シート!$A$3:$U$52,20)&amp;"","")</f>
        <v/>
      </c>
      <c r="J124" s="80" t="s">
        <v>167</v>
      </c>
      <c r="K124" s="66" t="str">
        <f>IFERROR(VLOOKUP($N121,入力シート!$A$3:$U$52,21)&amp;"","")</f>
        <v/>
      </c>
      <c r="N124" s="146"/>
    </row>
    <row r="125" spans="2:14" ht="10.8" customHeight="1">
      <c r="B125" s="110"/>
      <c r="C125" s="91">
        <v>8</v>
      </c>
      <c r="D125" s="81" t="str">
        <f>IFERROR(VLOOKUP($N125,入力シート!$A$3:$U$52,6)&amp;"","")</f>
        <v/>
      </c>
      <c r="E125" s="94" t="str">
        <f>IFERROR(VLOOKUP($N125,入力シート!$A$3:$U$52,7)&amp;"","")</f>
        <v/>
      </c>
      <c r="F125" s="97" t="str">
        <f>IFERROR(VLOOKUP($N125,入力シート!$A$3:$U$52,11)&amp;"","")</f>
        <v/>
      </c>
      <c r="G125" s="94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6"/>
    </row>
    <row r="126" spans="2:14" ht="10.8" customHeight="1">
      <c r="B126" s="110"/>
      <c r="C126" s="92"/>
      <c r="D126" s="101" t="str">
        <f>IFERROR(VLOOKUP($N125,入力シート!$A$3:$U$52,5)&amp;"","")</f>
        <v/>
      </c>
      <c r="E126" s="95" t="e">
        <f>VLOOKUP($N$16,入力シート!$A$3:$U$52,6)</f>
        <v>#N/A</v>
      </c>
      <c r="F126" s="98" t="e">
        <f>VLOOKUP($N$16,入力シート!$A$3:$U$52,6)</f>
        <v>#N/A</v>
      </c>
      <c r="G126" s="95" t="e">
        <f>VLOOKUP($N$16,入力シート!$A$3:$U$52,6)</f>
        <v>#N/A</v>
      </c>
      <c r="H126" s="103" t="str">
        <f>IFERROR(VLOOKUP($N125,入力シート!$A$3:$U$52,15)&amp;"","")</f>
        <v/>
      </c>
      <c r="I126" s="104" t="e">
        <f>VLOOKUP($N$16,入力シート!$A$3:$U$52,6)</f>
        <v>#N/A</v>
      </c>
      <c r="J126" s="103" t="str">
        <f>IFERROR(VLOOKUP($N125,入力シート!$A$3:$U$52,18)&amp;"","")</f>
        <v/>
      </c>
      <c r="K126" s="107" t="e">
        <f>VLOOKUP($N$16,入力シート!$A$3:$U$52,6)</f>
        <v>#N/A</v>
      </c>
      <c r="N126" s="146"/>
    </row>
    <row r="127" spans="2:14" ht="10.8" customHeight="1">
      <c r="B127" s="110"/>
      <c r="C127" s="92"/>
      <c r="D127" s="102" t="e">
        <f>VLOOKUP($N$16,入力シート!$A$3:$U$52,6)</f>
        <v>#N/A</v>
      </c>
      <c r="E127" s="95" t="e">
        <f>VLOOKUP($N$16,入力シート!$A$3:$U$52,5)</f>
        <v>#N/A</v>
      </c>
      <c r="F127" s="98" t="e">
        <f>VLOOKUP($N$16,入力シート!$A$3:$U$52,5)</f>
        <v>#N/A</v>
      </c>
      <c r="G127" s="95" t="e">
        <f>VLOOKUP($N$16,入力シート!$A$3:$U$52,5)</f>
        <v>#N/A</v>
      </c>
      <c r="H127" s="105" t="e">
        <f>VLOOKUP($N$16,入力シート!$A$3:$U$52,5)</f>
        <v>#N/A</v>
      </c>
      <c r="I127" s="106" t="e">
        <f>VLOOKUP($N$16,入力シート!$A$3:$U$52,5)</f>
        <v>#N/A</v>
      </c>
      <c r="J127" s="105" t="e">
        <f>VLOOKUP($N$16,入力シート!$A$3:$U$52,5)</f>
        <v>#N/A</v>
      </c>
      <c r="K127" s="108" t="e">
        <f>VLOOKUP($N$16,入力シート!$A$3:$U$52,5)</f>
        <v>#N/A</v>
      </c>
      <c r="N127" s="146"/>
    </row>
    <row r="128" spans="2:14" ht="10.8" customHeight="1">
      <c r="B128" s="110"/>
      <c r="C128" s="93"/>
      <c r="D128" s="25" t="str">
        <f>IFERROR(IF(VLOOKUP($N125,入力シート!$A$3:$U$52,8)=0,"",VLOOKUP($N125,入力シート!$A$3:$U$52,8)),"")</f>
        <v/>
      </c>
      <c r="E128" s="96" t="e">
        <f>VLOOKUP($N$16,入力シート!$A$3:$U$52,6)</f>
        <v>#N/A</v>
      </c>
      <c r="F128" s="99" t="e">
        <f>VLOOKUP($N$16,入力シート!$A$3:$U$52,6)</f>
        <v>#N/A</v>
      </c>
      <c r="G128" s="96" t="e">
        <f>VLOOKUP($N$16,入力シート!$A$3:$U$52,6)</f>
        <v>#N/A</v>
      </c>
      <c r="H128" s="28" t="s">
        <v>165</v>
      </c>
      <c r="I128" s="67" t="str">
        <f>IFERROR(VLOOKUP($N125,入力シート!$A$3:$U$52,20)&amp;"","")</f>
        <v/>
      </c>
      <c r="J128" s="29" t="s">
        <v>167</v>
      </c>
      <c r="K128" s="26" t="str">
        <f>IFERROR(VLOOKUP($N125,入力シート!$A$3:$U$52,21)&amp;"","")</f>
        <v/>
      </c>
      <c r="N128" s="146"/>
    </row>
    <row r="129" spans="2:14" ht="10.8" customHeight="1">
      <c r="B129" s="110"/>
      <c r="C129" s="92">
        <v>9</v>
      </c>
      <c r="D129" s="81" t="str">
        <f>IFERROR(VLOOKUP($N129,入力シート!$A$3:$U$52,6)&amp;"","")</f>
        <v/>
      </c>
      <c r="E129" s="94" t="str">
        <f>IFERROR(VLOOKUP($N129,入力シート!$A$3:$U$52,7)&amp;"","")</f>
        <v/>
      </c>
      <c r="F129" s="97" t="str">
        <f>IFERROR(VLOOKUP($N129,入力シート!$A$3:$U$52,11)&amp;"","")</f>
        <v/>
      </c>
      <c r="G129" s="94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6"/>
    </row>
    <row r="130" spans="2:14" ht="10.8" customHeight="1">
      <c r="B130" s="110"/>
      <c r="C130" s="92"/>
      <c r="D130" s="101" t="str">
        <f>IFERROR(VLOOKUP($N129,入力シート!$A$3:$U$52,5)&amp;"","")</f>
        <v/>
      </c>
      <c r="E130" s="95" t="e">
        <f>VLOOKUP($N$16,入力シート!$A$3:$U$52,6)</f>
        <v>#N/A</v>
      </c>
      <c r="F130" s="98" t="e">
        <f>VLOOKUP($N$16,入力シート!$A$3:$U$52,6)</f>
        <v>#N/A</v>
      </c>
      <c r="G130" s="95" t="e">
        <f>VLOOKUP($N$16,入力シート!$A$3:$U$52,6)</f>
        <v>#N/A</v>
      </c>
      <c r="H130" s="103" t="str">
        <f>IFERROR(VLOOKUP($N129,入力シート!$A$3:$U$52,15)&amp;"","")</f>
        <v/>
      </c>
      <c r="I130" s="104" t="e">
        <f>VLOOKUP($N$16,入力シート!$A$3:$U$52,6)</f>
        <v>#N/A</v>
      </c>
      <c r="J130" s="103" t="str">
        <f>IFERROR(VLOOKUP($N129,入力シート!$A$3:$U$52,18)&amp;"","")</f>
        <v/>
      </c>
      <c r="K130" s="107" t="e">
        <f>VLOOKUP($N$16,入力シート!$A$3:$U$52,6)</f>
        <v>#N/A</v>
      </c>
      <c r="N130" s="146"/>
    </row>
    <row r="131" spans="2:14" ht="10.8" customHeight="1">
      <c r="B131" s="110"/>
      <c r="C131" s="92"/>
      <c r="D131" s="102" t="e">
        <f>VLOOKUP($N$16,入力シート!$A$3:$U$52,6)</f>
        <v>#N/A</v>
      </c>
      <c r="E131" s="95" t="e">
        <f>VLOOKUP($N$16,入力シート!$A$3:$U$52,5)</f>
        <v>#N/A</v>
      </c>
      <c r="F131" s="98" t="e">
        <f>VLOOKUP($N$16,入力シート!$A$3:$U$52,5)</f>
        <v>#N/A</v>
      </c>
      <c r="G131" s="95" t="e">
        <f>VLOOKUP($N$16,入力シート!$A$3:$U$52,5)</f>
        <v>#N/A</v>
      </c>
      <c r="H131" s="103" t="e">
        <f>VLOOKUP($N$16,入力シート!$A$3:$U$52,5)</f>
        <v>#N/A</v>
      </c>
      <c r="I131" s="104" t="e">
        <f>VLOOKUP($N$16,入力シート!$A$3:$U$52,5)</f>
        <v>#N/A</v>
      </c>
      <c r="J131" s="103" t="e">
        <f>VLOOKUP($N$16,入力シート!$A$3:$U$52,5)</f>
        <v>#N/A</v>
      </c>
      <c r="K131" s="107" t="e">
        <f>VLOOKUP($N$16,入力シート!$A$3:$U$52,5)</f>
        <v>#N/A</v>
      </c>
      <c r="N131" s="146"/>
    </row>
    <row r="132" spans="2:14" ht="10.8" customHeight="1">
      <c r="B132" s="110"/>
      <c r="C132" s="93"/>
      <c r="D132" s="25" t="str">
        <f>IFERROR(IF(VLOOKUP($N129,入力シート!$A$3:$U$52,8)=0,"",VLOOKUP($N129,入力シート!$A$3:$U$52,8)),"")</f>
        <v/>
      </c>
      <c r="E132" s="96" t="e">
        <f>VLOOKUP($N$16,入力シート!$A$3:$U$52,6)</f>
        <v>#N/A</v>
      </c>
      <c r="F132" s="99" t="e">
        <f>VLOOKUP($N$16,入力シート!$A$3:$U$52,6)</f>
        <v>#N/A</v>
      </c>
      <c r="G132" s="96" t="e">
        <f>VLOOKUP($N$16,入力シート!$A$3:$U$52,6)</f>
        <v>#N/A</v>
      </c>
      <c r="H132" s="71" t="s">
        <v>165</v>
      </c>
      <c r="I132" s="65" t="str">
        <f>IFERROR(VLOOKUP($N129,入力シート!$A$3:$U$52,20)&amp;"","")</f>
        <v/>
      </c>
      <c r="J132" s="80" t="s">
        <v>167</v>
      </c>
      <c r="K132" s="66" t="str">
        <f>IFERROR(VLOOKUP($N129,入力シート!$A$3:$U$52,21)&amp;"","")</f>
        <v/>
      </c>
      <c r="N132" s="146"/>
    </row>
    <row r="133" spans="2:14" ht="10.8" customHeight="1">
      <c r="B133" s="110"/>
      <c r="C133" s="91">
        <v>10</v>
      </c>
      <c r="D133" s="81" t="str">
        <f>IFERROR(VLOOKUP($N133,入力シート!$A$3:$U$52,6)&amp;"","")</f>
        <v/>
      </c>
      <c r="E133" s="94" t="str">
        <f>IFERROR(VLOOKUP($N133,入力シート!$A$3:$U$52,7)&amp;"","")</f>
        <v/>
      </c>
      <c r="F133" s="97" t="str">
        <f>IFERROR(VLOOKUP($N133,入力シート!$A$3:$U$52,11)&amp;"","")</f>
        <v/>
      </c>
      <c r="G133" s="94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6"/>
    </row>
    <row r="134" spans="2:14" ht="10.8" customHeight="1">
      <c r="B134" s="110"/>
      <c r="C134" s="92"/>
      <c r="D134" s="101" t="str">
        <f>IFERROR(VLOOKUP($N133,入力シート!$A$3:$U$52,5)&amp;"","")</f>
        <v/>
      </c>
      <c r="E134" s="95" t="e">
        <f>VLOOKUP($N$16,入力シート!$A$3:$U$52,6)</f>
        <v>#N/A</v>
      </c>
      <c r="F134" s="98" t="e">
        <f>VLOOKUP($N$16,入力シート!$A$3:$U$52,6)</f>
        <v>#N/A</v>
      </c>
      <c r="G134" s="95" t="e">
        <f>VLOOKUP($N$16,入力シート!$A$3:$U$52,6)</f>
        <v>#N/A</v>
      </c>
      <c r="H134" s="103" t="str">
        <f>IFERROR(VLOOKUP($N133,入力シート!$A$3:$U$52,15)&amp;"","")</f>
        <v/>
      </c>
      <c r="I134" s="104" t="e">
        <f>VLOOKUP($N$16,入力シート!$A$3:$U$52,6)</f>
        <v>#N/A</v>
      </c>
      <c r="J134" s="103" t="str">
        <f>IFERROR(VLOOKUP($N133,入力シート!$A$3:$U$52,18)&amp;"","")</f>
        <v/>
      </c>
      <c r="K134" s="107" t="e">
        <f>VLOOKUP($N$16,入力シート!$A$3:$U$52,6)</f>
        <v>#N/A</v>
      </c>
      <c r="N134" s="146"/>
    </row>
    <row r="135" spans="2:14" ht="10.8" customHeight="1">
      <c r="B135" s="110"/>
      <c r="C135" s="92"/>
      <c r="D135" s="102" t="e">
        <f>VLOOKUP($N$16,入力シート!$A$3:$U$52,6)</f>
        <v>#N/A</v>
      </c>
      <c r="E135" s="95" t="e">
        <f>VLOOKUP($N$16,入力シート!$A$3:$U$52,5)</f>
        <v>#N/A</v>
      </c>
      <c r="F135" s="98" t="e">
        <f>VLOOKUP($N$16,入力シート!$A$3:$U$52,5)</f>
        <v>#N/A</v>
      </c>
      <c r="G135" s="95" t="e">
        <f>VLOOKUP($N$16,入力シート!$A$3:$U$52,5)</f>
        <v>#N/A</v>
      </c>
      <c r="H135" s="105" t="e">
        <f>VLOOKUP($N$16,入力シート!$A$3:$U$52,5)</f>
        <v>#N/A</v>
      </c>
      <c r="I135" s="106" t="e">
        <f>VLOOKUP($N$16,入力シート!$A$3:$U$52,5)</f>
        <v>#N/A</v>
      </c>
      <c r="J135" s="105" t="e">
        <f>VLOOKUP($N$16,入力シート!$A$3:$U$52,5)</f>
        <v>#N/A</v>
      </c>
      <c r="K135" s="108" t="e">
        <f>VLOOKUP($N$16,入力シート!$A$3:$U$52,5)</f>
        <v>#N/A</v>
      </c>
      <c r="N135" s="146"/>
    </row>
    <row r="136" spans="2:14" ht="10.8" customHeight="1">
      <c r="B136" s="111"/>
      <c r="C136" s="93"/>
      <c r="D136" s="30" t="str">
        <f>IFERROR(IF(VLOOKUP($N133,入力シート!$A$3:$U$52,8)=0,"",VLOOKUP($N133,入力シート!$A$3:$U$52,8)),"")</f>
        <v/>
      </c>
      <c r="E136" s="96" t="e">
        <f>VLOOKUP($N$16,入力シート!$A$3:$U$52,6)</f>
        <v>#N/A</v>
      </c>
      <c r="F136" s="99" t="e">
        <f>VLOOKUP($N$16,入力シート!$A$3:$U$52,6)</f>
        <v>#N/A</v>
      </c>
      <c r="G136" s="96" t="e">
        <f>VLOOKUP($N$16,入力シート!$A$3:$U$52,6)</f>
        <v>#N/A</v>
      </c>
      <c r="H136" s="28" t="s">
        <v>165</v>
      </c>
      <c r="I136" s="67" t="str">
        <f>IFERROR(VLOOKUP($N133,入力シート!$A$3:$U$52,20)&amp;"","")</f>
        <v/>
      </c>
      <c r="J136" s="29" t="s">
        <v>167</v>
      </c>
      <c r="K136" s="26" t="str">
        <f>IFERROR(VLOOKUP($N133,入力シート!$A$3:$U$52,21)&amp;"","")</f>
        <v/>
      </c>
      <c r="N136" s="146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>
      <c r="B139" s="17"/>
      <c r="C139" s="17"/>
      <c r="D139" s="17"/>
      <c r="E139" s="89" t="s">
        <v>170</v>
      </c>
      <c r="F139" s="89"/>
      <c r="G139" s="17"/>
      <c r="H139" s="90" t="s">
        <v>173</v>
      </c>
      <c r="I139" s="90"/>
      <c r="J139" s="18"/>
      <c r="K139" s="18"/>
    </row>
    <row r="140" spans="2:14" ht="9.6" customHeight="1"/>
    <row r="141" spans="2:14" ht="16.2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>
      <c r="C143" s="10">
        <v>1</v>
      </c>
      <c r="D143" s="11" t="s">
        <v>100</v>
      </c>
      <c r="E143" s="147" t="str">
        <f>$E$3</f>
        <v>水泳競技（競泳）</v>
      </c>
      <c r="F143" s="147"/>
      <c r="G143" s="147"/>
      <c r="H143" s="147"/>
    </row>
    <row r="144" spans="2:14" ht="13.2" customHeight="1">
      <c r="C144" s="12"/>
      <c r="D144" s="13"/>
    </row>
    <row r="145" spans="2:14" ht="13.2" customHeight="1">
      <c r="C145" s="10">
        <v>2</v>
      </c>
      <c r="D145" s="11" t="s">
        <v>101</v>
      </c>
      <c r="E145" s="148" t="str">
        <f>$E$5</f>
        <v>（ 　成年 ・ 少年　 ）　（ 　男子 ・ 女子　 ）</v>
      </c>
      <c r="F145" s="148"/>
      <c r="G145" s="148"/>
      <c r="H145" s="148"/>
      <c r="I145" s="8" t="s">
        <v>84</v>
      </c>
    </row>
    <row r="146" spans="2:14" ht="13.2" customHeight="1">
      <c r="C146" s="12"/>
      <c r="D146" s="13"/>
      <c r="I146" s="12" t="s">
        <v>156</v>
      </c>
      <c r="J146" s="149" t="str">
        <f>$J$6</f>
        <v>令和　　年　　月　　日（　　）</v>
      </c>
      <c r="K146" s="149"/>
    </row>
    <row r="147" spans="2:14" ht="13.2" customHeight="1">
      <c r="C147" s="10">
        <v>3</v>
      </c>
      <c r="D147" s="11" t="s">
        <v>102</v>
      </c>
      <c r="E147" s="148" t="str">
        <f>$E$7</f>
        <v>令和６年　　月　　日（　　）　～　　　月　　日（　　）</v>
      </c>
      <c r="F147" s="148"/>
      <c r="G147" s="148"/>
      <c r="H147" s="148"/>
    </row>
    <row r="148" spans="2:14" ht="13.2" customHeight="1">
      <c r="C148" s="12"/>
      <c r="D148" s="13"/>
      <c r="I148" s="12" t="s">
        <v>157</v>
      </c>
      <c r="J148" s="149" t="str">
        <f>$J$8</f>
        <v>令和　　年　　月　　日（　　）</v>
      </c>
      <c r="K148" s="149"/>
    </row>
    <row r="149" spans="2:14" ht="13.2" customHeight="1">
      <c r="C149" s="10">
        <v>4</v>
      </c>
      <c r="D149" s="11" t="s">
        <v>159</v>
      </c>
      <c r="E149" s="148">
        <f>$E$9</f>
        <v>0</v>
      </c>
      <c r="F149" s="148"/>
      <c r="G149" s="148"/>
      <c r="H149" s="148"/>
    </row>
    <row r="150" spans="2:14" ht="13.2" customHeight="1">
      <c r="C150" s="12"/>
      <c r="D150" s="13"/>
    </row>
    <row r="151" spans="2:14" ht="13.2" customHeight="1">
      <c r="C151" s="10">
        <v>5</v>
      </c>
      <c r="D151" s="11" t="s">
        <v>103</v>
      </c>
      <c r="E151" s="148" t="str">
        <f>$E$11</f>
        <v>監督　　　名　　・　　選手　　　名　　・　　計　　　名</v>
      </c>
      <c r="F151" s="148"/>
      <c r="G151" s="148"/>
      <c r="H151" s="148"/>
    </row>
    <row r="152" spans="2:14" ht="13.2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>
      <c r="B153" s="134" t="s">
        <v>85</v>
      </c>
      <c r="C153" s="135"/>
      <c r="D153" s="31" t="s">
        <v>87</v>
      </c>
      <c r="E153" s="136" t="s">
        <v>71</v>
      </c>
      <c r="F153" s="139" t="s">
        <v>95</v>
      </c>
      <c r="G153" s="140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>
      <c r="B154" s="114"/>
      <c r="C154" s="115"/>
      <c r="D154" s="34" t="s">
        <v>88</v>
      </c>
      <c r="E154" s="137"/>
      <c r="F154" s="122"/>
      <c r="G154" s="141"/>
      <c r="H154" s="124" t="s">
        <v>168</v>
      </c>
      <c r="I154" s="126"/>
      <c r="J154" s="124" t="s">
        <v>99</v>
      </c>
      <c r="K154" s="126"/>
    </row>
    <row r="155" spans="2:14" ht="10.8" customHeight="1">
      <c r="B155" s="116"/>
      <c r="C155" s="117"/>
      <c r="D155" s="35" t="s">
        <v>89</v>
      </c>
      <c r="E155" s="138"/>
      <c r="F155" s="123"/>
      <c r="G155" s="142"/>
      <c r="H155" s="36" t="s">
        <v>166</v>
      </c>
      <c r="I155" s="37"/>
      <c r="J155" s="36" t="s">
        <v>169</v>
      </c>
      <c r="K155" s="37"/>
    </row>
    <row r="156" spans="2:14" ht="10.8" customHeight="1">
      <c r="B156" s="131" t="s">
        <v>90</v>
      </c>
      <c r="C156" s="91">
        <v>1</v>
      </c>
      <c r="D156" s="81" t="str">
        <f>IFERROR(VLOOKUP($N156,入力シート!$A$3:$U$52,6)&amp;"","")</f>
        <v/>
      </c>
      <c r="E156" s="94" t="str">
        <f>IFERROR(VLOOKUP($N156,入力シート!$A$3:$U$52,7)&amp;"","")</f>
        <v/>
      </c>
      <c r="F156" s="97" t="str">
        <f>IFERROR(VLOOKUP($N156,入力シート!$A$3:$U$52,11)&amp;"","")</f>
        <v/>
      </c>
      <c r="G156" s="127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6"/>
    </row>
    <row r="157" spans="2:14" ht="10.8" customHeight="1">
      <c r="B157" s="132"/>
      <c r="C157" s="92"/>
      <c r="D157" s="101" t="str">
        <f>IFERROR(VLOOKUP($N156,入力シート!$A$3:$U$52,5)&amp;"","")</f>
        <v/>
      </c>
      <c r="E157" s="95" t="e">
        <f>VLOOKUP($N$16,入力シート!$A$3:$U$52,6)</f>
        <v>#N/A</v>
      </c>
      <c r="F157" s="98" t="e">
        <f>VLOOKUP($N$16,入力シート!$A$3:$U$52,6)</f>
        <v>#N/A</v>
      </c>
      <c r="G157" s="128"/>
      <c r="H157" s="103" t="str">
        <f>IFERROR(VLOOKUP($N156,入力シート!$A$3:$U$52,15)&amp;"","")</f>
        <v/>
      </c>
      <c r="I157" s="104" t="e">
        <f>VLOOKUP($N$16,入力シート!$A$3:$U$52,6)</f>
        <v>#N/A</v>
      </c>
      <c r="J157" s="103" t="str">
        <f>IFERROR(VLOOKUP($N156,入力シート!$A$3:$U$52,18)&amp;"","")</f>
        <v/>
      </c>
      <c r="K157" s="107" t="e">
        <f>VLOOKUP($N$16,入力シート!$A$3:$U$52,6)</f>
        <v>#N/A</v>
      </c>
      <c r="N157" s="146"/>
    </row>
    <row r="158" spans="2:14" ht="10.8" customHeight="1">
      <c r="B158" s="132"/>
      <c r="C158" s="92"/>
      <c r="D158" s="102" t="e">
        <f>VLOOKUP($N$16,入力シート!$A$3:$U$52,6)</f>
        <v>#N/A</v>
      </c>
      <c r="E158" s="95" t="e">
        <f>VLOOKUP($N$16,入力シート!$A$3:$U$52,5)</f>
        <v>#N/A</v>
      </c>
      <c r="F158" s="98" t="e">
        <f>VLOOKUP($N$16,入力シート!$A$3:$U$52,5)</f>
        <v>#N/A</v>
      </c>
      <c r="G158" s="128"/>
      <c r="H158" s="103" t="e">
        <f>VLOOKUP($N$16,入力シート!$A$3:$U$52,5)</f>
        <v>#N/A</v>
      </c>
      <c r="I158" s="104" t="e">
        <f>VLOOKUP($N$16,入力シート!$A$3:$U$52,5)</f>
        <v>#N/A</v>
      </c>
      <c r="J158" s="103" t="e">
        <f>VLOOKUP($N$16,入力シート!$A$3:$U$52,5)</f>
        <v>#N/A</v>
      </c>
      <c r="K158" s="107" t="e">
        <f>VLOOKUP($N$16,入力シート!$A$3:$U$52,5)</f>
        <v>#N/A</v>
      </c>
      <c r="N158" s="146"/>
    </row>
    <row r="159" spans="2:14" ht="10.8" customHeight="1">
      <c r="B159" s="132"/>
      <c r="C159" s="92"/>
      <c r="D159" s="25" t="str">
        <f>IFERROR(IF(VLOOKUP($N156,入力シート!$A$3:$U$52,8)=0,"",VLOOKUP($N156,入力シート!$A$3:$U$52,8)),"")</f>
        <v/>
      </c>
      <c r="E159" s="96" t="e">
        <f>VLOOKUP($N$16,入力シート!$A$3:$U$52,6)</f>
        <v>#N/A</v>
      </c>
      <c r="F159" s="99" t="e">
        <f>VLOOKUP($N$16,入力シート!$A$3:$U$52,6)</f>
        <v>#N/A</v>
      </c>
      <c r="G159" s="133"/>
      <c r="H159" s="64" t="s">
        <v>165</v>
      </c>
      <c r="I159" s="65" t="str">
        <f>IFERROR(VLOOKUP($N156,入力シート!$A$3:$U$52,20)&amp;"","")</f>
        <v/>
      </c>
      <c r="J159" s="78" t="s">
        <v>167</v>
      </c>
      <c r="K159" s="66" t="str">
        <f>IFERROR(VLOOKUP($N156,入力シート!$A$3:$U$52,21)&amp;"","")</f>
        <v/>
      </c>
      <c r="N159" s="146"/>
    </row>
    <row r="160" spans="2:14" ht="10.8" customHeight="1">
      <c r="B160" s="132"/>
      <c r="C160" s="91">
        <v>2</v>
      </c>
      <c r="D160" s="81" t="str">
        <f>IFERROR(VLOOKUP($N160,入力シート!$A$3:$U$52,6)&amp;"","")</f>
        <v/>
      </c>
      <c r="E160" s="94" t="str">
        <f>IFERROR(VLOOKUP($N160,入力シート!$A$3:$U$52,7)&amp;"","")</f>
        <v/>
      </c>
      <c r="F160" s="97" t="str">
        <f>IFERROR(VLOOKUP($N160,入力シート!$A$3:$U$52,11)&amp;"","")</f>
        <v/>
      </c>
      <c r="G160" s="127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6"/>
    </row>
    <row r="161" spans="2:14" ht="10.8" customHeight="1">
      <c r="B161" s="132"/>
      <c r="C161" s="92"/>
      <c r="D161" s="101" t="str">
        <f>IFERROR(VLOOKUP($N160,入力シート!$A$3:$U$52,5)&amp;"","")</f>
        <v/>
      </c>
      <c r="E161" s="95" t="e">
        <f>VLOOKUP($N$16,入力シート!$A$3:$U$52,6)</f>
        <v>#N/A</v>
      </c>
      <c r="F161" s="98" t="e">
        <f>VLOOKUP($N$16,入力シート!$A$3:$U$52,6)</f>
        <v>#N/A</v>
      </c>
      <c r="G161" s="128"/>
      <c r="H161" s="103" t="str">
        <f>IFERROR(VLOOKUP($N160,入力シート!$A$3:$U$52,15)&amp;"","")</f>
        <v/>
      </c>
      <c r="I161" s="104" t="e">
        <f>VLOOKUP($N$16,入力シート!$A$3:$U$52,6)</f>
        <v>#N/A</v>
      </c>
      <c r="J161" s="103" t="str">
        <f>IFERROR(VLOOKUP($N160,入力シート!$A$3:$U$52,18)&amp;"","")</f>
        <v/>
      </c>
      <c r="K161" s="107" t="e">
        <f>VLOOKUP($N$16,入力シート!$A$3:$U$52,6)</f>
        <v>#N/A</v>
      </c>
      <c r="N161" s="146"/>
    </row>
    <row r="162" spans="2:14" ht="10.8" customHeight="1">
      <c r="B162" s="132"/>
      <c r="C162" s="92"/>
      <c r="D162" s="102" t="e">
        <f>VLOOKUP($N$16,入力シート!$A$3:$U$52,6)</f>
        <v>#N/A</v>
      </c>
      <c r="E162" s="95" t="e">
        <f>VLOOKUP($N$16,入力シート!$A$3:$U$52,5)</f>
        <v>#N/A</v>
      </c>
      <c r="F162" s="98" t="e">
        <f>VLOOKUP($N$16,入力シート!$A$3:$U$52,5)</f>
        <v>#N/A</v>
      </c>
      <c r="G162" s="128"/>
      <c r="H162" s="105" t="e">
        <f>VLOOKUP($N$16,入力シート!$A$3:$U$52,5)</f>
        <v>#N/A</v>
      </c>
      <c r="I162" s="106" t="e">
        <f>VLOOKUP($N$16,入力シート!$A$3:$U$52,5)</f>
        <v>#N/A</v>
      </c>
      <c r="J162" s="105" t="e">
        <f>VLOOKUP($N$16,入力シート!$A$3:$U$52,5)</f>
        <v>#N/A</v>
      </c>
      <c r="K162" s="108" t="e">
        <f>VLOOKUP($N$16,入力シート!$A$3:$U$52,5)</f>
        <v>#N/A</v>
      </c>
      <c r="N162" s="146"/>
    </row>
    <row r="163" spans="2:14" ht="10.8" customHeight="1" thickBot="1">
      <c r="B163" s="132"/>
      <c r="C163" s="92"/>
      <c r="D163" s="25" t="str">
        <f>IFERROR(IF(VLOOKUP($N160,入力シート!$A$3:$U$52,8)=0,"",VLOOKUP($N160,入力シート!$A$3:$U$52,8)),"")</f>
        <v/>
      </c>
      <c r="E163" s="95" t="e">
        <f>VLOOKUP($N$16,入力シート!$A$3:$U$52,6)</f>
        <v>#N/A</v>
      </c>
      <c r="F163" s="98" t="e">
        <f>VLOOKUP($N$16,入力シート!$A$3:$U$52,6)</f>
        <v>#N/A</v>
      </c>
      <c r="G163" s="128"/>
      <c r="H163" s="27" t="s">
        <v>165</v>
      </c>
      <c r="I163" s="68" t="str">
        <f>IFERROR(VLOOKUP($N160,入力シート!$A$3:$U$52,20)&amp;"","")</f>
        <v/>
      </c>
      <c r="J163" s="79" t="s">
        <v>167</v>
      </c>
      <c r="K163" s="72" t="str">
        <f>IFERROR(VLOOKUP($N160,入力シート!$A$3:$U$52,21)&amp;"","")</f>
        <v/>
      </c>
      <c r="N163" s="146"/>
    </row>
    <row r="164" spans="2:14" ht="10.8" customHeight="1" thickTop="1">
      <c r="B164" s="112" t="s">
        <v>85</v>
      </c>
      <c r="C164" s="113"/>
      <c r="D164" s="38" t="s">
        <v>87</v>
      </c>
      <c r="E164" s="118" t="s">
        <v>71</v>
      </c>
      <c r="F164" s="121" t="s">
        <v>95</v>
      </c>
      <c r="G164" s="11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>
      <c r="B165" s="114"/>
      <c r="C165" s="115"/>
      <c r="D165" s="34" t="s">
        <v>88</v>
      </c>
      <c r="E165" s="119"/>
      <c r="F165" s="122"/>
      <c r="G165" s="119"/>
      <c r="H165" s="124" t="s">
        <v>168</v>
      </c>
      <c r="I165" s="125"/>
      <c r="J165" s="124" t="s">
        <v>99</v>
      </c>
      <c r="K165" s="126"/>
      <c r="N165" s="19"/>
    </row>
    <row r="166" spans="2:14" ht="10.8" customHeight="1">
      <c r="B166" s="116"/>
      <c r="C166" s="117"/>
      <c r="D166" s="35" t="s">
        <v>89</v>
      </c>
      <c r="E166" s="120"/>
      <c r="F166" s="123"/>
      <c r="G166" s="120"/>
      <c r="H166" s="36" t="s">
        <v>166</v>
      </c>
      <c r="I166" s="75"/>
      <c r="J166" s="36" t="s">
        <v>169</v>
      </c>
      <c r="K166" s="37"/>
      <c r="N166" s="19"/>
    </row>
    <row r="167" spans="2:14" ht="10.8" customHeight="1">
      <c r="B167" s="109" t="s">
        <v>92</v>
      </c>
      <c r="C167" s="92">
        <v>1</v>
      </c>
      <c r="D167" s="81" t="str">
        <f>IFERROR(VLOOKUP($N167,入力シート!$A$3:$U$52,6)&amp;"","")</f>
        <v/>
      </c>
      <c r="E167" s="94" t="str">
        <f>IFERROR(VLOOKUP($N167,入力シート!$A$3:$U$52,7)&amp;"","")</f>
        <v/>
      </c>
      <c r="F167" s="97" t="str">
        <f>IFERROR(VLOOKUP($N167,入力シート!$A$3:$U$52,11)&amp;"","")</f>
        <v/>
      </c>
      <c r="G167" s="94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6"/>
    </row>
    <row r="168" spans="2:14" ht="10.8" customHeight="1">
      <c r="B168" s="110"/>
      <c r="C168" s="92"/>
      <c r="D168" s="101" t="str">
        <f>IFERROR(VLOOKUP($N167,入力シート!$A$3:$U$52,5)&amp;"","")</f>
        <v/>
      </c>
      <c r="E168" s="95" t="e">
        <f>VLOOKUP($N$16,入力シート!$A$3:$U$52,6)</f>
        <v>#N/A</v>
      </c>
      <c r="F168" s="98" t="e">
        <f>VLOOKUP($N$16,入力シート!$A$3:$U$52,6)</f>
        <v>#N/A</v>
      </c>
      <c r="G168" s="95" t="e">
        <f>VLOOKUP($N$16,入力シート!$A$3:$U$52,6)</f>
        <v>#N/A</v>
      </c>
      <c r="H168" s="103" t="str">
        <f>IFERROR(VLOOKUP($N167,入力シート!$A$3:$U$52,15)&amp;"","")</f>
        <v/>
      </c>
      <c r="I168" s="104" t="e">
        <f>VLOOKUP($N$16,入力シート!$A$3:$U$52,6)</f>
        <v>#N/A</v>
      </c>
      <c r="J168" s="103" t="str">
        <f>IFERROR(VLOOKUP($N167,入力シート!$A$3:$U$52,18)&amp;"","")</f>
        <v/>
      </c>
      <c r="K168" s="107" t="e">
        <f>VLOOKUP($N$16,入力シート!$A$3:$U$52,6)</f>
        <v>#N/A</v>
      </c>
      <c r="N168" s="146"/>
    </row>
    <row r="169" spans="2:14" ht="10.8" customHeight="1">
      <c r="B169" s="110"/>
      <c r="C169" s="92"/>
      <c r="D169" s="102" t="e">
        <f>VLOOKUP($N$16,入力シート!$A$3:$U$52,6)</f>
        <v>#N/A</v>
      </c>
      <c r="E169" s="95" t="e">
        <f>VLOOKUP($N$16,入力シート!$A$3:$U$52,5)</f>
        <v>#N/A</v>
      </c>
      <c r="F169" s="98" t="e">
        <f>VLOOKUP($N$16,入力シート!$A$3:$U$52,5)</f>
        <v>#N/A</v>
      </c>
      <c r="G169" s="95" t="e">
        <f>VLOOKUP($N$16,入力シート!$A$3:$U$52,5)</f>
        <v>#N/A</v>
      </c>
      <c r="H169" s="103" t="e">
        <f>VLOOKUP($N$16,入力シート!$A$3:$U$52,5)</f>
        <v>#N/A</v>
      </c>
      <c r="I169" s="104" t="e">
        <f>VLOOKUP($N$16,入力シート!$A$3:$U$52,5)</f>
        <v>#N/A</v>
      </c>
      <c r="J169" s="103" t="e">
        <f>VLOOKUP($N$16,入力シート!$A$3:$U$52,5)</f>
        <v>#N/A</v>
      </c>
      <c r="K169" s="107" t="e">
        <f>VLOOKUP($N$16,入力シート!$A$3:$U$52,5)</f>
        <v>#N/A</v>
      </c>
      <c r="N169" s="146"/>
    </row>
    <row r="170" spans="2:14" ht="10.8" customHeight="1">
      <c r="B170" s="110"/>
      <c r="C170" s="93"/>
      <c r="D170" s="25" t="str">
        <f>IFERROR(IF(VLOOKUP($N167,入力シート!$A$3:$U$52,8)=0,"",VLOOKUP($N167,入力シート!$A$3:$U$52,8)),"")</f>
        <v/>
      </c>
      <c r="E170" s="96" t="e">
        <f>VLOOKUP($N$16,入力シート!$A$3:$U$52,6)</f>
        <v>#N/A</v>
      </c>
      <c r="F170" s="99" t="e">
        <f>VLOOKUP($N$16,入力シート!$A$3:$U$52,6)</f>
        <v>#N/A</v>
      </c>
      <c r="G170" s="96" t="e">
        <f>VLOOKUP($N$16,入力シート!$A$3:$U$52,6)</f>
        <v>#N/A</v>
      </c>
      <c r="H170" s="71" t="s">
        <v>165</v>
      </c>
      <c r="I170" s="65" t="str">
        <f>IFERROR(VLOOKUP($N167,入力シート!$A$3:$U$52,20)&amp;"","")</f>
        <v/>
      </c>
      <c r="J170" s="80" t="s">
        <v>167</v>
      </c>
      <c r="K170" s="66" t="str">
        <f>IFERROR(VLOOKUP($N167,入力シート!$A$3:$U$52,21)&amp;"","")</f>
        <v/>
      </c>
      <c r="N170" s="146"/>
    </row>
    <row r="171" spans="2:14" ht="10.8" customHeight="1">
      <c r="B171" s="110"/>
      <c r="C171" s="91">
        <v>2</v>
      </c>
      <c r="D171" s="81" t="str">
        <f>IFERROR(VLOOKUP($N171,入力シート!$A$3:$U$52,6)&amp;"","")</f>
        <v/>
      </c>
      <c r="E171" s="94" t="str">
        <f>IFERROR(VLOOKUP($N171,入力シート!$A$3:$U$52,7)&amp;"","")</f>
        <v/>
      </c>
      <c r="F171" s="97" t="str">
        <f>IFERROR(VLOOKUP($N171,入力シート!$A$3:$U$52,11)&amp;"","")</f>
        <v/>
      </c>
      <c r="G171" s="94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6"/>
    </row>
    <row r="172" spans="2:14" ht="10.8" customHeight="1">
      <c r="B172" s="110"/>
      <c r="C172" s="92"/>
      <c r="D172" s="101" t="str">
        <f>IFERROR(VLOOKUP($N171,入力シート!$A$3:$U$52,5)&amp;"","")</f>
        <v/>
      </c>
      <c r="E172" s="95" t="e">
        <f>VLOOKUP($N$16,入力シート!$A$3:$U$52,6)</f>
        <v>#N/A</v>
      </c>
      <c r="F172" s="98" t="e">
        <f>VLOOKUP($N$16,入力シート!$A$3:$U$52,6)</f>
        <v>#N/A</v>
      </c>
      <c r="G172" s="95" t="e">
        <f>VLOOKUP($N$16,入力シート!$A$3:$U$52,6)</f>
        <v>#N/A</v>
      </c>
      <c r="H172" s="103" t="str">
        <f>IFERROR(VLOOKUP($N171,入力シート!$A$3:$U$52,15)&amp;"","")</f>
        <v/>
      </c>
      <c r="I172" s="104" t="e">
        <f>VLOOKUP($N$16,入力シート!$A$3:$U$52,6)</f>
        <v>#N/A</v>
      </c>
      <c r="J172" s="103" t="str">
        <f>IFERROR(VLOOKUP($N171,入力シート!$A$3:$U$52,18)&amp;"","")</f>
        <v/>
      </c>
      <c r="K172" s="107" t="e">
        <f>VLOOKUP($N$16,入力シート!$A$3:$U$52,6)</f>
        <v>#N/A</v>
      </c>
      <c r="N172" s="146"/>
    </row>
    <row r="173" spans="2:14" ht="10.8" customHeight="1">
      <c r="B173" s="110"/>
      <c r="C173" s="92"/>
      <c r="D173" s="102" t="e">
        <f>VLOOKUP($N$16,入力シート!$A$3:$U$52,6)</f>
        <v>#N/A</v>
      </c>
      <c r="E173" s="95" t="e">
        <f>VLOOKUP($N$16,入力シート!$A$3:$U$52,5)</f>
        <v>#N/A</v>
      </c>
      <c r="F173" s="98" t="e">
        <f>VLOOKUP($N$16,入力シート!$A$3:$U$52,5)</f>
        <v>#N/A</v>
      </c>
      <c r="G173" s="95" t="e">
        <f>VLOOKUP($N$16,入力シート!$A$3:$U$52,5)</f>
        <v>#N/A</v>
      </c>
      <c r="H173" s="105" t="e">
        <f>VLOOKUP($N$16,入力シート!$A$3:$U$52,5)</f>
        <v>#N/A</v>
      </c>
      <c r="I173" s="106" t="e">
        <f>VLOOKUP($N$16,入力シート!$A$3:$U$52,5)</f>
        <v>#N/A</v>
      </c>
      <c r="J173" s="105" t="e">
        <f>VLOOKUP($N$16,入力シート!$A$3:$U$52,5)</f>
        <v>#N/A</v>
      </c>
      <c r="K173" s="108" t="e">
        <f>VLOOKUP($N$16,入力シート!$A$3:$U$52,5)</f>
        <v>#N/A</v>
      </c>
      <c r="N173" s="146"/>
    </row>
    <row r="174" spans="2:14" ht="10.8" customHeight="1">
      <c r="B174" s="110"/>
      <c r="C174" s="93"/>
      <c r="D174" s="25" t="str">
        <f>IFERROR(IF(VLOOKUP($N171,入力シート!$A$3:$U$52,8)=0,"",VLOOKUP($N171,入力シート!$A$3:$U$52,8)),"")</f>
        <v/>
      </c>
      <c r="E174" s="96" t="e">
        <f>VLOOKUP($N$16,入力シート!$A$3:$U$52,6)</f>
        <v>#N/A</v>
      </c>
      <c r="F174" s="99" t="e">
        <f>VLOOKUP($N$16,入力シート!$A$3:$U$52,6)</f>
        <v>#N/A</v>
      </c>
      <c r="G174" s="96" t="e">
        <f>VLOOKUP($N$16,入力シート!$A$3:$U$52,6)</f>
        <v>#N/A</v>
      </c>
      <c r="H174" s="28" t="s">
        <v>165</v>
      </c>
      <c r="I174" s="67" t="str">
        <f>IFERROR(VLOOKUP($N171,入力シート!$A$3:$U$52,20)&amp;"","")</f>
        <v/>
      </c>
      <c r="J174" s="29" t="s">
        <v>167</v>
      </c>
      <c r="K174" s="26" t="str">
        <f>IFERROR(VLOOKUP($N171,入力シート!$A$3:$U$52,21)&amp;"","")</f>
        <v/>
      </c>
      <c r="N174" s="146"/>
    </row>
    <row r="175" spans="2:14" ht="10.8" customHeight="1">
      <c r="B175" s="110"/>
      <c r="C175" s="92">
        <v>3</v>
      </c>
      <c r="D175" s="81" t="str">
        <f>IFERROR(VLOOKUP($N175,入力シート!$A$3:$U$52,6)&amp;"","")</f>
        <v/>
      </c>
      <c r="E175" s="94" t="str">
        <f>IFERROR(VLOOKUP($N175,入力シート!$A$3:$U$52,7)&amp;"","")</f>
        <v/>
      </c>
      <c r="F175" s="97" t="str">
        <f>IFERROR(VLOOKUP($N175,入力シート!$A$3:$U$52,11)&amp;"","")</f>
        <v/>
      </c>
      <c r="G175" s="94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6"/>
    </row>
    <row r="176" spans="2:14" ht="10.8" customHeight="1">
      <c r="B176" s="110"/>
      <c r="C176" s="92"/>
      <c r="D176" s="101" t="str">
        <f>IFERROR(VLOOKUP($N175,入力シート!$A$3:$U$52,5)&amp;"","")</f>
        <v/>
      </c>
      <c r="E176" s="95" t="e">
        <f>VLOOKUP($N$16,入力シート!$A$3:$U$52,6)</f>
        <v>#N/A</v>
      </c>
      <c r="F176" s="98" t="e">
        <f>VLOOKUP($N$16,入力シート!$A$3:$U$52,6)</f>
        <v>#N/A</v>
      </c>
      <c r="G176" s="95" t="e">
        <f>VLOOKUP($N$16,入力シート!$A$3:$U$52,6)</f>
        <v>#N/A</v>
      </c>
      <c r="H176" s="103" t="str">
        <f>IFERROR(VLOOKUP($N175,入力シート!$A$3:$U$52,15)&amp;"","")</f>
        <v/>
      </c>
      <c r="I176" s="104" t="e">
        <f>VLOOKUP($N$16,入力シート!$A$3:$U$52,6)</f>
        <v>#N/A</v>
      </c>
      <c r="J176" s="103" t="str">
        <f>IFERROR(VLOOKUP($N175,入力シート!$A$3:$U$52,18)&amp;"","")</f>
        <v/>
      </c>
      <c r="K176" s="107" t="e">
        <f>VLOOKUP($N$16,入力シート!$A$3:$U$52,6)</f>
        <v>#N/A</v>
      </c>
      <c r="N176" s="146"/>
    </row>
    <row r="177" spans="2:14" ht="10.8" customHeight="1">
      <c r="B177" s="110"/>
      <c r="C177" s="92"/>
      <c r="D177" s="102" t="e">
        <f>VLOOKUP($N$16,入力シート!$A$3:$U$52,6)</f>
        <v>#N/A</v>
      </c>
      <c r="E177" s="95" t="e">
        <f>VLOOKUP($N$16,入力シート!$A$3:$U$52,5)</f>
        <v>#N/A</v>
      </c>
      <c r="F177" s="98" t="e">
        <f>VLOOKUP($N$16,入力シート!$A$3:$U$52,5)</f>
        <v>#N/A</v>
      </c>
      <c r="G177" s="95" t="e">
        <f>VLOOKUP($N$16,入力シート!$A$3:$U$52,5)</f>
        <v>#N/A</v>
      </c>
      <c r="H177" s="103" t="e">
        <f>VLOOKUP($N$16,入力シート!$A$3:$U$52,5)</f>
        <v>#N/A</v>
      </c>
      <c r="I177" s="104" t="e">
        <f>VLOOKUP($N$16,入力シート!$A$3:$U$52,5)</f>
        <v>#N/A</v>
      </c>
      <c r="J177" s="103" t="e">
        <f>VLOOKUP($N$16,入力シート!$A$3:$U$52,5)</f>
        <v>#N/A</v>
      </c>
      <c r="K177" s="107" t="e">
        <f>VLOOKUP($N$16,入力シート!$A$3:$U$52,5)</f>
        <v>#N/A</v>
      </c>
      <c r="N177" s="146"/>
    </row>
    <row r="178" spans="2:14" ht="10.8" customHeight="1">
      <c r="B178" s="110"/>
      <c r="C178" s="93"/>
      <c r="D178" s="25" t="str">
        <f>IFERROR(IF(VLOOKUP($N175,入力シート!$A$3:$U$52,8)=0,"",VLOOKUP($N175,入力シート!$A$3:$U$52,8)),"")</f>
        <v/>
      </c>
      <c r="E178" s="96" t="e">
        <f>VLOOKUP($N$16,入力シート!$A$3:$U$52,6)</f>
        <v>#N/A</v>
      </c>
      <c r="F178" s="99" t="e">
        <f>VLOOKUP($N$16,入力シート!$A$3:$U$52,6)</f>
        <v>#N/A</v>
      </c>
      <c r="G178" s="96" t="e">
        <f>VLOOKUP($N$16,入力シート!$A$3:$U$52,6)</f>
        <v>#N/A</v>
      </c>
      <c r="H178" s="71" t="s">
        <v>165</v>
      </c>
      <c r="I178" s="65" t="str">
        <f>IFERROR(VLOOKUP($N175,入力シート!$A$3:$U$52,20)&amp;"","")</f>
        <v/>
      </c>
      <c r="J178" s="80" t="s">
        <v>167</v>
      </c>
      <c r="K178" s="66" t="str">
        <f>IFERROR(VLOOKUP($N175,入力シート!$A$3:$U$52,21)&amp;"","")</f>
        <v/>
      </c>
      <c r="N178" s="146"/>
    </row>
    <row r="179" spans="2:14" ht="10.8" customHeight="1">
      <c r="B179" s="110"/>
      <c r="C179" s="91">
        <v>4</v>
      </c>
      <c r="D179" s="81" t="str">
        <f>IFERROR(VLOOKUP($N179,入力シート!$A$3:$U$52,6)&amp;"","")</f>
        <v/>
      </c>
      <c r="E179" s="94" t="str">
        <f>IFERROR(VLOOKUP($N179,入力シート!$A$3:$U$52,7)&amp;"","")</f>
        <v/>
      </c>
      <c r="F179" s="97" t="str">
        <f>IFERROR(VLOOKUP($N179,入力シート!$A$3:$U$52,11)&amp;"","")</f>
        <v/>
      </c>
      <c r="G179" s="94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6"/>
    </row>
    <row r="180" spans="2:14" ht="10.8" customHeight="1">
      <c r="B180" s="110"/>
      <c r="C180" s="92"/>
      <c r="D180" s="101" t="str">
        <f>IFERROR(VLOOKUP($N179,入力シート!$A$3:$U$52,5)&amp;"","")</f>
        <v/>
      </c>
      <c r="E180" s="95" t="e">
        <f>VLOOKUP($N$16,入力シート!$A$3:$U$52,6)</f>
        <v>#N/A</v>
      </c>
      <c r="F180" s="98" t="e">
        <f>VLOOKUP($N$16,入力シート!$A$3:$U$52,6)</f>
        <v>#N/A</v>
      </c>
      <c r="G180" s="95" t="e">
        <f>VLOOKUP($N$16,入力シート!$A$3:$U$52,6)</f>
        <v>#N/A</v>
      </c>
      <c r="H180" s="103" t="str">
        <f>IFERROR(VLOOKUP($N179,入力シート!$A$3:$U$52,15)&amp;"","")</f>
        <v/>
      </c>
      <c r="I180" s="104" t="e">
        <f>VLOOKUP($N$16,入力シート!$A$3:$U$52,6)</f>
        <v>#N/A</v>
      </c>
      <c r="J180" s="103" t="str">
        <f>IFERROR(VLOOKUP($N179,入力シート!$A$3:$U$52,18)&amp;"","")</f>
        <v/>
      </c>
      <c r="K180" s="107" t="e">
        <f>VLOOKUP($N$16,入力シート!$A$3:$U$52,6)</f>
        <v>#N/A</v>
      </c>
      <c r="N180" s="146"/>
    </row>
    <row r="181" spans="2:14" ht="10.8" customHeight="1">
      <c r="B181" s="110"/>
      <c r="C181" s="92"/>
      <c r="D181" s="102" t="e">
        <f>VLOOKUP($N$16,入力シート!$A$3:$U$52,6)</f>
        <v>#N/A</v>
      </c>
      <c r="E181" s="95" t="e">
        <f>VLOOKUP($N$16,入力シート!$A$3:$U$52,5)</f>
        <v>#N/A</v>
      </c>
      <c r="F181" s="98" t="e">
        <f>VLOOKUP($N$16,入力シート!$A$3:$U$52,5)</f>
        <v>#N/A</v>
      </c>
      <c r="G181" s="95" t="e">
        <f>VLOOKUP($N$16,入力シート!$A$3:$U$52,5)</f>
        <v>#N/A</v>
      </c>
      <c r="H181" s="105" t="e">
        <f>VLOOKUP($N$16,入力シート!$A$3:$U$52,5)</f>
        <v>#N/A</v>
      </c>
      <c r="I181" s="106" t="e">
        <f>VLOOKUP($N$16,入力シート!$A$3:$U$52,5)</f>
        <v>#N/A</v>
      </c>
      <c r="J181" s="105" t="e">
        <f>VLOOKUP($N$16,入力シート!$A$3:$U$52,5)</f>
        <v>#N/A</v>
      </c>
      <c r="K181" s="108" t="e">
        <f>VLOOKUP($N$16,入力シート!$A$3:$U$52,5)</f>
        <v>#N/A</v>
      </c>
      <c r="N181" s="146"/>
    </row>
    <row r="182" spans="2:14" ht="10.8" customHeight="1">
      <c r="B182" s="110"/>
      <c r="C182" s="93"/>
      <c r="D182" s="25" t="str">
        <f>IFERROR(IF(VLOOKUP($N179,入力シート!$A$3:$U$52,8)=0,"",VLOOKUP($N179,入力シート!$A$3:$U$52,8)),"")</f>
        <v/>
      </c>
      <c r="E182" s="96" t="e">
        <f>VLOOKUP($N$16,入力シート!$A$3:$U$52,6)</f>
        <v>#N/A</v>
      </c>
      <c r="F182" s="99" t="e">
        <f>VLOOKUP($N$16,入力シート!$A$3:$U$52,6)</f>
        <v>#N/A</v>
      </c>
      <c r="G182" s="96" t="e">
        <f>VLOOKUP($N$16,入力シート!$A$3:$U$52,6)</f>
        <v>#N/A</v>
      </c>
      <c r="H182" s="28" t="s">
        <v>165</v>
      </c>
      <c r="I182" s="67" t="str">
        <f>IFERROR(VLOOKUP($N179,入力シート!$A$3:$U$52,20)&amp;"","")</f>
        <v/>
      </c>
      <c r="J182" s="29" t="s">
        <v>167</v>
      </c>
      <c r="K182" s="26" t="str">
        <f>IFERROR(VLOOKUP($N179,入力シート!$A$3:$U$52,21)&amp;"","")</f>
        <v/>
      </c>
      <c r="N182" s="146"/>
    </row>
    <row r="183" spans="2:14" ht="10.8" customHeight="1">
      <c r="B183" s="110"/>
      <c r="C183" s="92">
        <v>5</v>
      </c>
      <c r="D183" s="81" t="str">
        <f>IFERROR(VLOOKUP($N183,入力シート!$A$3:$U$52,6)&amp;"","")</f>
        <v/>
      </c>
      <c r="E183" s="94" t="str">
        <f>IFERROR(VLOOKUP($N183,入力シート!$A$3:$U$52,7)&amp;"","")</f>
        <v/>
      </c>
      <c r="F183" s="97" t="str">
        <f>IFERROR(VLOOKUP($N183,入力シート!$A$3:$U$52,11)&amp;"","")</f>
        <v/>
      </c>
      <c r="G183" s="94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6"/>
    </row>
    <row r="184" spans="2:14" ht="10.8" customHeight="1">
      <c r="B184" s="110"/>
      <c r="C184" s="92"/>
      <c r="D184" s="101" t="str">
        <f>IFERROR(VLOOKUP($N183,入力シート!$A$3:$U$52,5)&amp;"","")</f>
        <v/>
      </c>
      <c r="E184" s="95" t="e">
        <f>VLOOKUP($N$16,入力シート!$A$3:$U$52,6)</f>
        <v>#N/A</v>
      </c>
      <c r="F184" s="98" t="e">
        <f>VLOOKUP($N$16,入力シート!$A$3:$U$52,6)</f>
        <v>#N/A</v>
      </c>
      <c r="G184" s="95" t="e">
        <f>VLOOKUP($N$16,入力シート!$A$3:$U$52,6)</f>
        <v>#N/A</v>
      </c>
      <c r="H184" s="103" t="str">
        <f>IFERROR(VLOOKUP($N183,入力シート!$A$3:$U$52,15)&amp;"","")</f>
        <v/>
      </c>
      <c r="I184" s="104" t="e">
        <f>VLOOKUP($N$16,入力シート!$A$3:$U$52,6)</f>
        <v>#N/A</v>
      </c>
      <c r="J184" s="103" t="str">
        <f>IFERROR(VLOOKUP($N183,入力シート!$A$3:$U$52,18)&amp;"","")</f>
        <v/>
      </c>
      <c r="K184" s="107" t="e">
        <f>VLOOKUP($N$16,入力シート!$A$3:$U$52,6)</f>
        <v>#N/A</v>
      </c>
      <c r="N184" s="146"/>
    </row>
    <row r="185" spans="2:14" ht="10.8" customHeight="1">
      <c r="B185" s="110"/>
      <c r="C185" s="92"/>
      <c r="D185" s="102" t="e">
        <f>VLOOKUP($N$16,入力シート!$A$3:$U$52,6)</f>
        <v>#N/A</v>
      </c>
      <c r="E185" s="95" t="e">
        <f>VLOOKUP($N$16,入力シート!$A$3:$U$52,5)</f>
        <v>#N/A</v>
      </c>
      <c r="F185" s="98" t="e">
        <f>VLOOKUP($N$16,入力シート!$A$3:$U$52,5)</f>
        <v>#N/A</v>
      </c>
      <c r="G185" s="95" t="e">
        <f>VLOOKUP($N$16,入力シート!$A$3:$U$52,5)</f>
        <v>#N/A</v>
      </c>
      <c r="H185" s="103" t="e">
        <f>VLOOKUP($N$16,入力シート!$A$3:$U$52,5)</f>
        <v>#N/A</v>
      </c>
      <c r="I185" s="104" t="e">
        <f>VLOOKUP($N$16,入力シート!$A$3:$U$52,5)</f>
        <v>#N/A</v>
      </c>
      <c r="J185" s="103" t="e">
        <f>VLOOKUP($N$16,入力シート!$A$3:$U$52,5)</f>
        <v>#N/A</v>
      </c>
      <c r="K185" s="107" t="e">
        <f>VLOOKUP($N$16,入力シート!$A$3:$U$52,5)</f>
        <v>#N/A</v>
      </c>
      <c r="N185" s="146"/>
    </row>
    <row r="186" spans="2:14" ht="10.8" customHeight="1">
      <c r="B186" s="110"/>
      <c r="C186" s="93"/>
      <c r="D186" s="25" t="str">
        <f>IFERROR(IF(VLOOKUP($N183,入力シート!$A$3:$U$52,8)=0,"",VLOOKUP($N183,入力シート!$A$3:$U$52,8)),"")</f>
        <v/>
      </c>
      <c r="E186" s="96" t="e">
        <f>VLOOKUP($N$16,入力シート!$A$3:$U$52,6)</f>
        <v>#N/A</v>
      </c>
      <c r="F186" s="99" t="e">
        <f>VLOOKUP($N$16,入力シート!$A$3:$U$52,6)</f>
        <v>#N/A</v>
      </c>
      <c r="G186" s="96" t="e">
        <f>VLOOKUP($N$16,入力シート!$A$3:$U$52,6)</f>
        <v>#N/A</v>
      </c>
      <c r="H186" s="71" t="s">
        <v>165</v>
      </c>
      <c r="I186" s="65" t="str">
        <f>IFERROR(VLOOKUP($N183,入力シート!$A$3:$U$52,20)&amp;"","")</f>
        <v/>
      </c>
      <c r="J186" s="80" t="s">
        <v>167</v>
      </c>
      <c r="K186" s="66" t="str">
        <f>IFERROR(VLOOKUP($N183,入力シート!$A$3:$U$52,21)&amp;"","")</f>
        <v/>
      </c>
      <c r="N186" s="146"/>
    </row>
    <row r="187" spans="2:14" ht="10.8" customHeight="1">
      <c r="B187" s="110"/>
      <c r="C187" s="91">
        <v>6</v>
      </c>
      <c r="D187" s="81" t="str">
        <f>IFERROR(VLOOKUP($N187,入力シート!$A$3:$U$52,6)&amp;"","")</f>
        <v/>
      </c>
      <c r="E187" s="94" t="str">
        <f>IFERROR(VLOOKUP($N187,入力シート!$A$3:$U$52,7)&amp;"","")</f>
        <v/>
      </c>
      <c r="F187" s="97" t="str">
        <f>IFERROR(VLOOKUP($N187,入力シート!$A$3:$U$52,11)&amp;"","")</f>
        <v/>
      </c>
      <c r="G187" s="94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6"/>
    </row>
    <row r="188" spans="2:14" ht="10.8" customHeight="1">
      <c r="B188" s="110"/>
      <c r="C188" s="92"/>
      <c r="D188" s="101" t="str">
        <f>IFERROR(VLOOKUP($N187,入力シート!$A$3:$U$52,5)&amp;"","")</f>
        <v/>
      </c>
      <c r="E188" s="95" t="e">
        <f>VLOOKUP($N$16,入力シート!$A$3:$U$52,6)</f>
        <v>#N/A</v>
      </c>
      <c r="F188" s="98" t="e">
        <f>VLOOKUP($N$16,入力シート!$A$3:$U$52,6)</f>
        <v>#N/A</v>
      </c>
      <c r="G188" s="95" t="e">
        <f>VLOOKUP($N$16,入力シート!$A$3:$U$52,6)</f>
        <v>#N/A</v>
      </c>
      <c r="H188" s="103" t="str">
        <f>IFERROR(VLOOKUP($N187,入力シート!$A$3:$U$52,15)&amp;"","")</f>
        <v/>
      </c>
      <c r="I188" s="104" t="e">
        <f>VLOOKUP($N$16,入力シート!$A$3:$U$52,6)</f>
        <v>#N/A</v>
      </c>
      <c r="J188" s="103" t="str">
        <f>IFERROR(VLOOKUP($N187,入力シート!$A$3:$U$52,18)&amp;"","")</f>
        <v/>
      </c>
      <c r="K188" s="107" t="e">
        <f>VLOOKUP($N$16,入力シート!$A$3:$U$52,6)</f>
        <v>#N/A</v>
      </c>
      <c r="N188" s="146"/>
    </row>
    <row r="189" spans="2:14" ht="10.8" customHeight="1">
      <c r="B189" s="110"/>
      <c r="C189" s="92"/>
      <c r="D189" s="102" t="e">
        <f>VLOOKUP($N$16,入力シート!$A$3:$U$52,6)</f>
        <v>#N/A</v>
      </c>
      <c r="E189" s="95" t="e">
        <f>VLOOKUP($N$16,入力シート!$A$3:$U$52,5)</f>
        <v>#N/A</v>
      </c>
      <c r="F189" s="98" t="e">
        <f>VLOOKUP($N$16,入力シート!$A$3:$U$52,5)</f>
        <v>#N/A</v>
      </c>
      <c r="G189" s="95" t="e">
        <f>VLOOKUP($N$16,入力シート!$A$3:$U$52,5)</f>
        <v>#N/A</v>
      </c>
      <c r="H189" s="105" t="e">
        <f>VLOOKUP($N$16,入力シート!$A$3:$U$52,5)</f>
        <v>#N/A</v>
      </c>
      <c r="I189" s="106" t="e">
        <f>VLOOKUP($N$16,入力シート!$A$3:$U$52,5)</f>
        <v>#N/A</v>
      </c>
      <c r="J189" s="105" t="e">
        <f>VLOOKUP($N$16,入力シート!$A$3:$U$52,5)</f>
        <v>#N/A</v>
      </c>
      <c r="K189" s="108" t="e">
        <f>VLOOKUP($N$16,入力シート!$A$3:$U$52,5)</f>
        <v>#N/A</v>
      </c>
      <c r="N189" s="146"/>
    </row>
    <row r="190" spans="2:14" ht="10.8" customHeight="1">
      <c r="B190" s="110"/>
      <c r="C190" s="93"/>
      <c r="D190" s="25" t="str">
        <f>IFERROR(IF(VLOOKUP($N187,入力シート!$A$3:$U$52,8)=0,"",VLOOKUP($N187,入力シート!$A$3:$U$52,8)),"")</f>
        <v/>
      </c>
      <c r="E190" s="96" t="e">
        <f>VLOOKUP($N$16,入力シート!$A$3:$U$52,6)</f>
        <v>#N/A</v>
      </c>
      <c r="F190" s="99" t="e">
        <f>VLOOKUP($N$16,入力シート!$A$3:$U$52,6)</f>
        <v>#N/A</v>
      </c>
      <c r="G190" s="96" t="e">
        <f>VLOOKUP($N$16,入力シート!$A$3:$U$52,6)</f>
        <v>#N/A</v>
      </c>
      <c r="H190" s="28" t="s">
        <v>165</v>
      </c>
      <c r="I190" s="67" t="str">
        <f>IFERROR(VLOOKUP($N187,入力シート!$A$3:$U$52,20)&amp;"","")</f>
        <v/>
      </c>
      <c r="J190" s="29" t="s">
        <v>167</v>
      </c>
      <c r="K190" s="26" t="str">
        <f>IFERROR(VLOOKUP($N187,入力シート!$A$3:$U$52,21)&amp;"","")</f>
        <v/>
      </c>
      <c r="N190" s="146"/>
    </row>
    <row r="191" spans="2:14" ht="10.8" customHeight="1">
      <c r="B191" s="110"/>
      <c r="C191" s="92">
        <v>7</v>
      </c>
      <c r="D191" s="81" t="str">
        <f>IFERROR(VLOOKUP($N191,入力シート!$A$3:$U$52,6)&amp;"","")</f>
        <v/>
      </c>
      <c r="E191" s="94" t="str">
        <f>IFERROR(VLOOKUP($N191,入力シート!$A$3:$U$52,7)&amp;"","")</f>
        <v/>
      </c>
      <c r="F191" s="97" t="str">
        <f>IFERROR(VLOOKUP($N191,入力シート!$A$3:$U$52,11)&amp;"","")</f>
        <v/>
      </c>
      <c r="G191" s="94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6"/>
    </row>
    <row r="192" spans="2:14" ht="10.8" customHeight="1">
      <c r="B192" s="110"/>
      <c r="C192" s="92"/>
      <c r="D192" s="101" t="str">
        <f>IFERROR(VLOOKUP($N191,入力シート!$A$3:$U$52,5)&amp;"","")</f>
        <v/>
      </c>
      <c r="E192" s="95" t="e">
        <f>VLOOKUP($N$16,入力シート!$A$3:$U$52,6)</f>
        <v>#N/A</v>
      </c>
      <c r="F192" s="98" t="e">
        <f>VLOOKUP($N$16,入力シート!$A$3:$U$52,6)</f>
        <v>#N/A</v>
      </c>
      <c r="G192" s="95" t="e">
        <f>VLOOKUP($N$16,入力シート!$A$3:$U$52,6)</f>
        <v>#N/A</v>
      </c>
      <c r="H192" s="103" t="str">
        <f>IFERROR(VLOOKUP($N191,入力シート!$A$3:$U$52,15)&amp;"","")</f>
        <v/>
      </c>
      <c r="I192" s="104" t="e">
        <f>VLOOKUP($N$16,入力シート!$A$3:$U$52,6)</f>
        <v>#N/A</v>
      </c>
      <c r="J192" s="103" t="str">
        <f>IFERROR(VLOOKUP($N191,入力シート!$A$3:$U$52,18)&amp;"","")</f>
        <v/>
      </c>
      <c r="K192" s="107" t="e">
        <f>VLOOKUP($N$16,入力シート!$A$3:$U$52,6)</f>
        <v>#N/A</v>
      </c>
      <c r="N192" s="146"/>
    </row>
    <row r="193" spans="2:14" ht="10.8" customHeight="1">
      <c r="B193" s="110"/>
      <c r="C193" s="92"/>
      <c r="D193" s="102" t="e">
        <f>VLOOKUP($N$16,入力シート!$A$3:$U$52,6)</f>
        <v>#N/A</v>
      </c>
      <c r="E193" s="95" t="e">
        <f>VLOOKUP($N$16,入力シート!$A$3:$U$52,5)</f>
        <v>#N/A</v>
      </c>
      <c r="F193" s="98" t="e">
        <f>VLOOKUP($N$16,入力シート!$A$3:$U$52,5)</f>
        <v>#N/A</v>
      </c>
      <c r="G193" s="95" t="e">
        <f>VLOOKUP($N$16,入力シート!$A$3:$U$52,5)</f>
        <v>#N/A</v>
      </c>
      <c r="H193" s="103" t="e">
        <f>VLOOKUP($N$16,入力シート!$A$3:$U$52,5)</f>
        <v>#N/A</v>
      </c>
      <c r="I193" s="104" t="e">
        <f>VLOOKUP($N$16,入力シート!$A$3:$U$52,5)</f>
        <v>#N/A</v>
      </c>
      <c r="J193" s="103" t="e">
        <f>VLOOKUP($N$16,入力シート!$A$3:$U$52,5)</f>
        <v>#N/A</v>
      </c>
      <c r="K193" s="107" t="e">
        <f>VLOOKUP($N$16,入力シート!$A$3:$U$52,5)</f>
        <v>#N/A</v>
      </c>
      <c r="N193" s="146"/>
    </row>
    <row r="194" spans="2:14" ht="10.8" customHeight="1">
      <c r="B194" s="110"/>
      <c r="C194" s="93"/>
      <c r="D194" s="25" t="str">
        <f>IFERROR(IF(VLOOKUP($N191,入力シート!$A$3:$U$52,8)=0,"",VLOOKUP($N191,入力シート!$A$3:$U$52,8)),"")</f>
        <v/>
      </c>
      <c r="E194" s="96" t="e">
        <f>VLOOKUP($N$16,入力シート!$A$3:$U$52,6)</f>
        <v>#N/A</v>
      </c>
      <c r="F194" s="99" t="e">
        <f>VLOOKUP($N$16,入力シート!$A$3:$U$52,6)</f>
        <v>#N/A</v>
      </c>
      <c r="G194" s="96" t="e">
        <f>VLOOKUP($N$16,入力シート!$A$3:$U$52,6)</f>
        <v>#N/A</v>
      </c>
      <c r="H194" s="71" t="s">
        <v>165</v>
      </c>
      <c r="I194" s="65" t="str">
        <f>IFERROR(VLOOKUP($N191,入力シート!$A$3:$U$52,20)&amp;"","")</f>
        <v/>
      </c>
      <c r="J194" s="80" t="s">
        <v>167</v>
      </c>
      <c r="K194" s="66" t="str">
        <f>IFERROR(VLOOKUP($N191,入力シート!$A$3:$U$52,21)&amp;"","")</f>
        <v/>
      </c>
      <c r="N194" s="146"/>
    </row>
    <row r="195" spans="2:14" ht="10.8" customHeight="1">
      <c r="B195" s="110"/>
      <c r="C195" s="91">
        <v>8</v>
      </c>
      <c r="D195" s="81" t="str">
        <f>IFERROR(VLOOKUP($N195,入力シート!$A$3:$U$52,6)&amp;"","")</f>
        <v/>
      </c>
      <c r="E195" s="94" t="str">
        <f>IFERROR(VLOOKUP($N195,入力シート!$A$3:$U$52,7)&amp;"","")</f>
        <v/>
      </c>
      <c r="F195" s="97" t="str">
        <f>IFERROR(VLOOKUP($N195,入力シート!$A$3:$U$52,11)&amp;"","")</f>
        <v/>
      </c>
      <c r="G195" s="94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6"/>
    </row>
    <row r="196" spans="2:14" ht="10.8" customHeight="1">
      <c r="B196" s="110"/>
      <c r="C196" s="92"/>
      <c r="D196" s="101" t="str">
        <f>IFERROR(VLOOKUP($N195,入力シート!$A$3:$U$52,5)&amp;"","")</f>
        <v/>
      </c>
      <c r="E196" s="95" t="e">
        <f>VLOOKUP($N$16,入力シート!$A$3:$U$52,6)</f>
        <v>#N/A</v>
      </c>
      <c r="F196" s="98" t="e">
        <f>VLOOKUP($N$16,入力シート!$A$3:$U$52,6)</f>
        <v>#N/A</v>
      </c>
      <c r="G196" s="95" t="e">
        <f>VLOOKUP($N$16,入力シート!$A$3:$U$52,6)</f>
        <v>#N/A</v>
      </c>
      <c r="H196" s="103" t="str">
        <f>IFERROR(VLOOKUP($N195,入力シート!$A$3:$U$52,15)&amp;"","")</f>
        <v/>
      </c>
      <c r="I196" s="104" t="e">
        <f>VLOOKUP($N$16,入力シート!$A$3:$U$52,6)</f>
        <v>#N/A</v>
      </c>
      <c r="J196" s="103" t="str">
        <f>IFERROR(VLOOKUP($N195,入力シート!$A$3:$U$52,18)&amp;"","")</f>
        <v/>
      </c>
      <c r="K196" s="107" t="e">
        <f>VLOOKUP($N$16,入力シート!$A$3:$U$52,6)</f>
        <v>#N/A</v>
      </c>
      <c r="N196" s="146"/>
    </row>
    <row r="197" spans="2:14" ht="10.8" customHeight="1">
      <c r="B197" s="110"/>
      <c r="C197" s="92"/>
      <c r="D197" s="102" t="e">
        <f>VLOOKUP($N$16,入力シート!$A$3:$U$52,6)</f>
        <v>#N/A</v>
      </c>
      <c r="E197" s="95" t="e">
        <f>VLOOKUP($N$16,入力シート!$A$3:$U$52,5)</f>
        <v>#N/A</v>
      </c>
      <c r="F197" s="98" t="e">
        <f>VLOOKUP($N$16,入力シート!$A$3:$U$52,5)</f>
        <v>#N/A</v>
      </c>
      <c r="G197" s="95" t="e">
        <f>VLOOKUP($N$16,入力シート!$A$3:$U$52,5)</f>
        <v>#N/A</v>
      </c>
      <c r="H197" s="105" t="e">
        <f>VLOOKUP($N$16,入力シート!$A$3:$U$52,5)</f>
        <v>#N/A</v>
      </c>
      <c r="I197" s="106" t="e">
        <f>VLOOKUP($N$16,入力シート!$A$3:$U$52,5)</f>
        <v>#N/A</v>
      </c>
      <c r="J197" s="105" t="e">
        <f>VLOOKUP($N$16,入力シート!$A$3:$U$52,5)</f>
        <v>#N/A</v>
      </c>
      <c r="K197" s="108" t="e">
        <f>VLOOKUP($N$16,入力シート!$A$3:$U$52,5)</f>
        <v>#N/A</v>
      </c>
      <c r="N197" s="146"/>
    </row>
    <row r="198" spans="2:14" ht="10.8" customHeight="1">
      <c r="B198" s="110"/>
      <c r="C198" s="93"/>
      <c r="D198" s="25" t="str">
        <f>IFERROR(IF(VLOOKUP($N195,入力シート!$A$3:$U$52,8)=0,"",VLOOKUP($N195,入力シート!$A$3:$U$52,8)),"")</f>
        <v/>
      </c>
      <c r="E198" s="96" t="e">
        <f>VLOOKUP($N$16,入力シート!$A$3:$U$52,6)</f>
        <v>#N/A</v>
      </c>
      <c r="F198" s="99" t="e">
        <f>VLOOKUP($N$16,入力シート!$A$3:$U$52,6)</f>
        <v>#N/A</v>
      </c>
      <c r="G198" s="96" t="e">
        <f>VLOOKUP($N$16,入力シート!$A$3:$U$52,6)</f>
        <v>#N/A</v>
      </c>
      <c r="H198" s="28" t="s">
        <v>165</v>
      </c>
      <c r="I198" s="67" t="str">
        <f>IFERROR(VLOOKUP($N195,入力シート!$A$3:$U$52,20)&amp;"","")</f>
        <v/>
      </c>
      <c r="J198" s="29" t="s">
        <v>167</v>
      </c>
      <c r="K198" s="26" t="str">
        <f>IFERROR(VLOOKUP($N195,入力シート!$A$3:$U$52,21)&amp;"","")</f>
        <v/>
      </c>
      <c r="N198" s="146"/>
    </row>
    <row r="199" spans="2:14" ht="10.8" customHeight="1">
      <c r="B199" s="110"/>
      <c r="C199" s="92">
        <v>9</v>
      </c>
      <c r="D199" s="81" t="str">
        <f>IFERROR(VLOOKUP($N199,入力シート!$A$3:$U$52,6)&amp;"","")</f>
        <v/>
      </c>
      <c r="E199" s="94" t="str">
        <f>IFERROR(VLOOKUP($N199,入力シート!$A$3:$U$52,7)&amp;"","")</f>
        <v/>
      </c>
      <c r="F199" s="97" t="str">
        <f>IFERROR(VLOOKUP($N199,入力シート!$A$3:$U$52,11)&amp;"","")</f>
        <v/>
      </c>
      <c r="G199" s="94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6"/>
    </row>
    <row r="200" spans="2:14" ht="10.8" customHeight="1">
      <c r="B200" s="110"/>
      <c r="C200" s="92"/>
      <c r="D200" s="101" t="str">
        <f>IFERROR(VLOOKUP($N199,入力シート!$A$3:$U$52,5)&amp;"","")</f>
        <v/>
      </c>
      <c r="E200" s="95" t="e">
        <f>VLOOKUP($N$16,入力シート!$A$3:$U$52,6)</f>
        <v>#N/A</v>
      </c>
      <c r="F200" s="98" t="e">
        <f>VLOOKUP($N$16,入力シート!$A$3:$U$52,6)</f>
        <v>#N/A</v>
      </c>
      <c r="G200" s="95" t="e">
        <f>VLOOKUP($N$16,入力シート!$A$3:$U$52,6)</f>
        <v>#N/A</v>
      </c>
      <c r="H200" s="103" t="str">
        <f>IFERROR(VLOOKUP($N199,入力シート!$A$3:$U$52,15)&amp;"","")</f>
        <v/>
      </c>
      <c r="I200" s="104" t="e">
        <f>VLOOKUP($N$16,入力シート!$A$3:$U$52,6)</f>
        <v>#N/A</v>
      </c>
      <c r="J200" s="103" t="str">
        <f>IFERROR(VLOOKUP($N199,入力シート!$A$3:$U$52,18)&amp;"","")</f>
        <v/>
      </c>
      <c r="K200" s="107" t="e">
        <f>VLOOKUP($N$16,入力シート!$A$3:$U$52,6)</f>
        <v>#N/A</v>
      </c>
      <c r="N200" s="146"/>
    </row>
    <row r="201" spans="2:14" ht="10.8" customHeight="1">
      <c r="B201" s="110"/>
      <c r="C201" s="92"/>
      <c r="D201" s="102" t="e">
        <f>VLOOKUP($N$16,入力シート!$A$3:$U$52,6)</f>
        <v>#N/A</v>
      </c>
      <c r="E201" s="95" t="e">
        <f>VLOOKUP($N$16,入力シート!$A$3:$U$52,5)</f>
        <v>#N/A</v>
      </c>
      <c r="F201" s="98" t="e">
        <f>VLOOKUP($N$16,入力シート!$A$3:$U$52,5)</f>
        <v>#N/A</v>
      </c>
      <c r="G201" s="95" t="e">
        <f>VLOOKUP($N$16,入力シート!$A$3:$U$52,5)</f>
        <v>#N/A</v>
      </c>
      <c r="H201" s="103" t="e">
        <f>VLOOKUP($N$16,入力シート!$A$3:$U$52,5)</f>
        <v>#N/A</v>
      </c>
      <c r="I201" s="104" t="e">
        <f>VLOOKUP($N$16,入力シート!$A$3:$U$52,5)</f>
        <v>#N/A</v>
      </c>
      <c r="J201" s="103" t="e">
        <f>VLOOKUP($N$16,入力シート!$A$3:$U$52,5)</f>
        <v>#N/A</v>
      </c>
      <c r="K201" s="107" t="e">
        <f>VLOOKUP($N$16,入力シート!$A$3:$U$52,5)</f>
        <v>#N/A</v>
      </c>
      <c r="N201" s="146"/>
    </row>
    <row r="202" spans="2:14" ht="10.8" customHeight="1">
      <c r="B202" s="110"/>
      <c r="C202" s="93"/>
      <c r="D202" s="25" t="str">
        <f>IFERROR(IF(VLOOKUP($N199,入力シート!$A$3:$U$52,8)=0,"",VLOOKUP($N199,入力シート!$A$3:$U$52,8)),"")</f>
        <v/>
      </c>
      <c r="E202" s="96" t="e">
        <f>VLOOKUP($N$16,入力シート!$A$3:$U$52,6)</f>
        <v>#N/A</v>
      </c>
      <c r="F202" s="99" t="e">
        <f>VLOOKUP($N$16,入力シート!$A$3:$U$52,6)</f>
        <v>#N/A</v>
      </c>
      <c r="G202" s="96" t="e">
        <f>VLOOKUP($N$16,入力シート!$A$3:$U$52,6)</f>
        <v>#N/A</v>
      </c>
      <c r="H202" s="71" t="s">
        <v>165</v>
      </c>
      <c r="I202" s="65" t="str">
        <f>IFERROR(VLOOKUP($N199,入力シート!$A$3:$U$52,20)&amp;"","")</f>
        <v/>
      </c>
      <c r="J202" s="80" t="s">
        <v>167</v>
      </c>
      <c r="K202" s="66" t="str">
        <f>IFERROR(VLOOKUP($N199,入力シート!$A$3:$U$52,21)&amp;"","")</f>
        <v/>
      </c>
      <c r="N202" s="146"/>
    </row>
    <row r="203" spans="2:14" ht="10.8" customHeight="1">
      <c r="B203" s="110"/>
      <c r="C203" s="91">
        <v>10</v>
      </c>
      <c r="D203" s="81" t="str">
        <f>IFERROR(VLOOKUP($N203,入力シート!$A$3:$U$52,6)&amp;"","")</f>
        <v/>
      </c>
      <c r="E203" s="94" t="str">
        <f>IFERROR(VLOOKUP($N203,入力シート!$A$3:$U$52,7)&amp;"","")</f>
        <v/>
      </c>
      <c r="F203" s="97" t="str">
        <f>IFERROR(VLOOKUP($N203,入力シート!$A$3:$U$52,11)&amp;"","")</f>
        <v/>
      </c>
      <c r="G203" s="94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6"/>
    </row>
    <row r="204" spans="2:14" ht="10.8" customHeight="1">
      <c r="B204" s="110"/>
      <c r="C204" s="92"/>
      <c r="D204" s="101" t="str">
        <f>IFERROR(VLOOKUP($N203,入力シート!$A$3:$U$52,5)&amp;"","")</f>
        <v/>
      </c>
      <c r="E204" s="95" t="e">
        <f>VLOOKUP($N$16,入力シート!$A$3:$U$52,6)</f>
        <v>#N/A</v>
      </c>
      <c r="F204" s="98" t="e">
        <f>VLOOKUP($N$16,入力シート!$A$3:$U$52,6)</f>
        <v>#N/A</v>
      </c>
      <c r="G204" s="95" t="e">
        <f>VLOOKUP($N$16,入力シート!$A$3:$U$52,6)</f>
        <v>#N/A</v>
      </c>
      <c r="H204" s="103" t="str">
        <f>IFERROR(VLOOKUP($N203,入力シート!$A$3:$U$52,15)&amp;"","")</f>
        <v/>
      </c>
      <c r="I204" s="104" t="e">
        <f>VLOOKUP($N$16,入力シート!$A$3:$U$52,6)</f>
        <v>#N/A</v>
      </c>
      <c r="J204" s="103" t="str">
        <f>IFERROR(VLOOKUP($N203,入力シート!$A$3:$U$52,18)&amp;"","")</f>
        <v/>
      </c>
      <c r="K204" s="107" t="e">
        <f>VLOOKUP($N$16,入力シート!$A$3:$U$52,6)</f>
        <v>#N/A</v>
      </c>
      <c r="N204" s="146"/>
    </row>
    <row r="205" spans="2:14" ht="10.8" customHeight="1">
      <c r="B205" s="110"/>
      <c r="C205" s="92"/>
      <c r="D205" s="102" t="e">
        <f>VLOOKUP($N$16,入力シート!$A$3:$U$52,6)</f>
        <v>#N/A</v>
      </c>
      <c r="E205" s="95" t="e">
        <f>VLOOKUP($N$16,入力シート!$A$3:$U$52,5)</f>
        <v>#N/A</v>
      </c>
      <c r="F205" s="98" t="e">
        <f>VLOOKUP($N$16,入力シート!$A$3:$U$52,5)</f>
        <v>#N/A</v>
      </c>
      <c r="G205" s="95" t="e">
        <f>VLOOKUP($N$16,入力シート!$A$3:$U$52,5)</f>
        <v>#N/A</v>
      </c>
      <c r="H205" s="105" t="e">
        <f>VLOOKUP($N$16,入力シート!$A$3:$U$52,5)</f>
        <v>#N/A</v>
      </c>
      <c r="I205" s="106" t="e">
        <f>VLOOKUP($N$16,入力シート!$A$3:$U$52,5)</f>
        <v>#N/A</v>
      </c>
      <c r="J205" s="105" t="e">
        <f>VLOOKUP($N$16,入力シート!$A$3:$U$52,5)</f>
        <v>#N/A</v>
      </c>
      <c r="K205" s="108" t="e">
        <f>VLOOKUP($N$16,入力シート!$A$3:$U$52,5)</f>
        <v>#N/A</v>
      </c>
      <c r="N205" s="146"/>
    </row>
    <row r="206" spans="2:14" ht="10.8" customHeight="1">
      <c r="B206" s="111"/>
      <c r="C206" s="93"/>
      <c r="D206" s="30" t="str">
        <f>IFERROR(IF(VLOOKUP($N203,入力シート!$A$3:$U$52,8)=0,"",VLOOKUP($N203,入力シート!$A$3:$U$52,8)),"")</f>
        <v/>
      </c>
      <c r="E206" s="96" t="e">
        <f>VLOOKUP($N$16,入力シート!$A$3:$U$52,6)</f>
        <v>#N/A</v>
      </c>
      <c r="F206" s="99" t="e">
        <f>VLOOKUP($N$16,入力シート!$A$3:$U$52,6)</f>
        <v>#N/A</v>
      </c>
      <c r="G206" s="96" t="e">
        <f>VLOOKUP($N$16,入力シート!$A$3:$U$52,6)</f>
        <v>#N/A</v>
      </c>
      <c r="H206" s="28" t="s">
        <v>165</v>
      </c>
      <c r="I206" s="67" t="str">
        <f>IFERROR(VLOOKUP($N203,入力シート!$A$3:$U$52,20)&amp;"","")</f>
        <v/>
      </c>
      <c r="J206" s="29" t="s">
        <v>167</v>
      </c>
      <c r="K206" s="26" t="str">
        <f>IFERROR(VLOOKUP($N203,入力シート!$A$3:$U$52,21)&amp;"","")</f>
        <v/>
      </c>
      <c r="N206" s="146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>
      <c r="B209" s="17"/>
      <c r="C209" s="17"/>
      <c r="D209" s="17"/>
      <c r="E209" s="89" t="s">
        <v>170</v>
      </c>
      <c r="F209" s="89"/>
      <c r="G209" s="17"/>
      <c r="H209" s="90" t="s">
        <v>173</v>
      </c>
      <c r="I209" s="90"/>
      <c r="J209" s="18"/>
      <c r="K209" s="18"/>
    </row>
    <row r="210" spans="2:11" ht="9.6" customHeight="1"/>
  </sheetData>
  <sheetProtection sheet="1" objects="1" scenarios="1"/>
  <mergeCells count="357"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</mergeCells>
  <phoneticPr fontId="1"/>
  <pageMargins left="0.59055118110236227" right="0.39370078740157483" top="0.19685039370078741" bottom="0.19685039370078741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topLeftCell="A48" zoomScaleNormal="100" zoomScaleSheetLayoutView="120" workbookViewId="0">
      <selection activeCell="J8" sqref="J8:K8"/>
    </sheetView>
  </sheetViews>
  <sheetFormatPr defaultColWidth="2" defaultRowHeight="9.6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>
      <c r="B1" s="20" t="s">
        <v>198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>
      <c r="C3" s="10">
        <v>1</v>
      </c>
      <c r="D3" s="11" t="s">
        <v>100</v>
      </c>
      <c r="E3" s="144" t="s">
        <v>171</v>
      </c>
      <c r="F3" s="144"/>
      <c r="G3" s="144"/>
      <c r="H3" s="144"/>
    </row>
    <row r="4" spans="2:14" ht="13.2" customHeight="1">
      <c r="C4" s="12"/>
      <c r="D4" s="13"/>
    </row>
    <row r="5" spans="2:14" ht="13.2" customHeight="1">
      <c r="C5" s="10">
        <v>2</v>
      </c>
      <c r="D5" s="11" t="s">
        <v>101</v>
      </c>
      <c r="E5" s="145" t="s">
        <v>104</v>
      </c>
      <c r="F5" s="145"/>
      <c r="G5" s="145"/>
      <c r="H5" s="145"/>
      <c r="I5" s="8" t="s">
        <v>84</v>
      </c>
    </row>
    <row r="6" spans="2:14" ht="13.2" customHeight="1">
      <c r="C6" s="12"/>
      <c r="D6" s="13"/>
      <c r="I6" s="12" t="s">
        <v>194</v>
      </c>
      <c r="J6" s="143" t="s">
        <v>200</v>
      </c>
      <c r="K6" s="143"/>
    </row>
    <row r="7" spans="2:14" ht="13.2" customHeight="1">
      <c r="C7" s="10">
        <v>3</v>
      </c>
      <c r="D7" s="11" t="s">
        <v>102</v>
      </c>
      <c r="E7" s="145" t="s">
        <v>160</v>
      </c>
      <c r="F7" s="145"/>
      <c r="G7" s="145"/>
      <c r="H7" s="145"/>
    </row>
    <row r="8" spans="2:14" ht="13.2" customHeight="1">
      <c r="C8" s="12"/>
      <c r="D8" s="13"/>
      <c r="I8" s="12" t="s">
        <v>195</v>
      </c>
      <c r="J8" s="143" t="s">
        <v>200</v>
      </c>
      <c r="K8" s="143"/>
    </row>
    <row r="9" spans="2:14" ht="13.2" customHeight="1">
      <c r="C9" s="10">
        <v>4</v>
      </c>
      <c r="D9" s="11" t="s">
        <v>159</v>
      </c>
      <c r="E9" s="145"/>
      <c r="F9" s="145"/>
      <c r="G9" s="145"/>
      <c r="H9" s="145"/>
    </row>
    <row r="10" spans="2:14" ht="13.2" customHeight="1">
      <c r="C10" s="12"/>
      <c r="D10" s="13"/>
    </row>
    <row r="11" spans="2:14" ht="13.2" customHeight="1">
      <c r="C11" s="10">
        <v>5</v>
      </c>
      <c r="D11" s="11" t="s">
        <v>103</v>
      </c>
      <c r="E11" s="145" t="s">
        <v>158</v>
      </c>
      <c r="F11" s="145"/>
      <c r="G11" s="145"/>
      <c r="H11" s="145"/>
    </row>
    <row r="12" spans="2:14" ht="13.2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>
      <c r="B13" s="134" t="s">
        <v>85</v>
      </c>
      <c r="C13" s="135"/>
      <c r="D13" s="31" t="s">
        <v>87</v>
      </c>
      <c r="E13" s="136" t="s">
        <v>71</v>
      </c>
      <c r="F13" s="139" t="s">
        <v>95</v>
      </c>
      <c r="G13" s="140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>
      <c r="B14" s="114"/>
      <c r="C14" s="115"/>
      <c r="D14" s="34" t="s">
        <v>88</v>
      </c>
      <c r="E14" s="137"/>
      <c r="F14" s="122"/>
      <c r="G14" s="141"/>
      <c r="H14" s="124" t="s">
        <v>168</v>
      </c>
      <c r="I14" s="126"/>
      <c r="J14" s="124" t="s">
        <v>99</v>
      </c>
      <c r="K14" s="126"/>
    </row>
    <row r="15" spans="2:14" ht="10.8" customHeight="1">
      <c r="B15" s="116"/>
      <c r="C15" s="117"/>
      <c r="D15" s="35" t="s">
        <v>89</v>
      </c>
      <c r="E15" s="138"/>
      <c r="F15" s="123"/>
      <c r="G15" s="142"/>
      <c r="H15" s="36" t="s">
        <v>166</v>
      </c>
      <c r="I15" s="37"/>
      <c r="J15" s="36" t="s">
        <v>169</v>
      </c>
      <c r="K15" s="37"/>
    </row>
    <row r="16" spans="2:14" ht="10.8" customHeight="1">
      <c r="B16" s="131" t="s">
        <v>90</v>
      </c>
      <c r="C16" s="91">
        <v>1</v>
      </c>
      <c r="D16" s="81" t="str">
        <f>IFERROR(VLOOKUP($N16,入力シート!$A$3:$U$52,6)&amp;"","")</f>
        <v/>
      </c>
      <c r="E16" s="94" t="str">
        <f>IFERROR(VLOOKUP($N16,入力シート!$A$3:$U$52,7)&amp;"","")</f>
        <v/>
      </c>
      <c r="F16" s="97" t="str">
        <f>IFERROR(VLOOKUP($N16,入力シート!$A$3:$U$52,11)&amp;"","")</f>
        <v/>
      </c>
      <c r="G16" s="127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6"/>
    </row>
    <row r="17" spans="2:14" ht="10.8" customHeight="1">
      <c r="B17" s="132"/>
      <c r="C17" s="92"/>
      <c r="D17" s="101" t="str">
        <f>IFERROR(VLOOKUP($N16,入力シート!$A$3:$U$52,5)&amp;"","")</f>
        <v/>
      </c>
      <c r="E17" s="95" t="e">
        <f>VLOOKUP($N$16,入力シート!$A$3:$U$52,6)</f>
        <v>#N/A</v>
      </c>
      <c r="F17" s="98" t="e">
        <f>VLOOKUP($N$16,入力シート!$A$3:$U$52,6)</f>
        <v>#N/A</v>
      </c>
      <c r="G17" s="128"/>
      <c r="H17" s="103" t="str">
        <f>IFERROR(VLOOKUP($N16,入力シート!$A$3:$U$52,15)&amp;"","")</f>
        <v/>
      </c>
      <c r="I17" s="104" t="e">
        <f>VLOOKUP($N$16,入力シート!$A$3:$U$52,6)</f>
        <v>#N/A</v>
      </c>
      <c r="J17" s="103" t="str">
        <f>IFERROR(VLOOKUP($N16,入力シート!$A$3:$U$52,18)&amp;"","")</f>
        <v/>
      </c>
      <c r="K17" s="107" t="e">
        <f>VLOOKUP($N$16,入力シート!$A$3:$U$52,6)</f>
        <v>#N/A</v>
      </c>
      <c r="N17" s="146"/>
    </row>
    <row r="18" spans="2:14" ht="10.8" customHeight="1">
      <c r="B18" s="132"/>
      <c r="C18" s="92"/>
      <c r="D18" s="102" t="e">
        <f>VLOOKUP($N$16,入力シート!$A$3:$U$52,6)</f>
        <v>#N/A</v>
      </c>
      <c r="E18" s="95" t="e">
        <f>VLOOKUP($N$16,入力シート!$A$3:$U$52,5)</f>
        <v>#N/A</v>
      </c>
      <c r="F18" s="98" t="e">
        <f>VLOOKUP($N$16,入力シート!$A$3:$U$52,5)</f>
        <v>#N/A</v>
      </c>
      <c r="G18" s="128"/>
      <c r="H18" s="103" t="e">
        <f>VLOOKUP($N$16,入力シート!$A$3:$U$52,5)</f>
        <v>#N/A</v>
      </c>
      <c r="I18" s="104" t="e">
        <f>VLOOKUP($N$16,入力シート!$A$3:$U$52,5)</f>
        <v>#N/A</v>
      </c>
      <c r="J18" s="103" t="e">
        <f>VLOOKUP($N$16,入力シート!$A$3:$U$52,5)</f>
        <v>#N/A</v>
      </c>
      <c r="K18" s="107" t="e">
        <f>VLOOKUP($N$16,入力シート!$A$3:$U$52,5)</f>
        <v>#N/A</v>
      </c>
      <c r="N18" s="146"/>
    </row>
    <row r="19" spans="2:14" ht="10.8" customHeight="1">
      <c r="B19" s="132"/>
      <c r="C19" s="92"/>
      <c r="D19" s="25" t="str">
        <f>IFERROR(IF(VLOOKUP($N16,入力シート!$A$3:$U$52,8)=0,"",VLOOKUP($N16,入力シート!$A$3:$U$52,8)),"")</f>
        <v/>
      </c>
      <c r="E19" s="96" t="e">
        <f>VLOOKUP($N$16,入力シート!$A$3:$U$52,6)</f>
        <v>#N/A</v>
      </c>
      <c r="F19" s="99" t="e">
        <f>VLOOKUP($N$16,入力シート!$A$3:$U$52,6)</f>
        <v>#N/A</v>
      </c>
      <c r="G19" s="133"/>
      <c r="H19" s="64" t="s">
        <v>165</v>
      </c>
      <c r="I19" s="65" t="str">
        <f>IFERROR(VLOOKUP($N16,入力シート!$A$3:$U$52,20)&amp;"","")</f>
        <v/>
      </c>
      <c r="J19" s="78" t="s">
        <v>167</v>
      </c>
      <c r="K19" s="66" t="str">
        <f>IFERROR(VLOOKUP($N16,入力シート!$A$3:$U$52,21)&amp;"","")</f>
        <v/>
      </c>
      <c r="N19" s="146"/>
    </row>
    <row r="20" spans="2:14" ht="10.8" customHeight="1">
      <c r="B20" s="132"/>
      <c r="C20" s="91">
        <v>2</v>
      </c>
      <c r="D20" s="81" t="str">
        <f>IFERROR(VLOOKUP($N20,入力シート!$A$3:$U$52,6)&amp;"","")</f>
        <v/>
      </c>
      <c r="E20" s="94" t="str">
        <f>IFERROR(VLOOKUP($N20,入力シート!$A$3:$U$52,7)&amp;"","")</f>
        <v/>
      </c>
      <c r="F20" s="97" t="str">
        <f>IFERROR(VLOOKUP($N20,入力シート!$A$3:$U$52,11)&amp;"","")</f>
        <v/>
      </c>
      <c r="G20" s="127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6"/>
    </row>
    <row r="21" spans="2:14" ht="10.8" customHeight="1">
      <c r="B21" s="132"/>
      <c r="C21" s="92"/>
      <c r="D21" s="101" t="str">
        <f>IFERROR(VLOOKUP($N20,入力シート!$A$3:$U$52,5)&amp;"","")</f>
        <v/>
      </c>
      <c r="E21" s="95" t="e">
        <f>VLOOKUP($N$16,入力シート!$A$3:$U$52,6)</f>
        <v>#N/A</v>
      </c>
      <c r="F21" s="98" t="e">
        <f>VLOOKUP($N$16,入力シート!$A$3:$U$52,6)</f>
        <v>#N/A</v>
      </c>
      <c r="G21" s="128"/>
      <c r="H21" s="103" t="str">
        <f>IFERROR(VLOOKUP($N20,入力シート!$A$3:$U$52,15)&amp;"","")</f>
        <v/>
      </c>
      <c r="I21" s="104" t="e">
        <f>VLOOKUP($N$16,入力シート!$A$3:$U$52,6)</f>
        <v>#N/A</v>
      </c>
      <c r="J21" s="103" t="str">
        <f>IFERROR(VLOOKUP($N20,入力シート!$A$3:$U$52,18)&amp;"","")</f>
        <v/>
      </c>
      <c r="K21" s="107" t="e">
        <f>VLOOKUP($N$16,入力シート!$A$3:$U$52,6)</f>
        <v>#N/A</v>
      </c>
      <c r="N21" s="146"/>
    </row>
    <row r="22" spans="2:14" ht="10.8" customHeight="1">
      <c r="B22" s="132"/>
      <c r="C22" s="92"/>
      <c r="D22" s="102" t="e">
        <f>VLOOKUP($N$16,入力シート!$A$3:$U$52,6)</f>
        <v>#N/A</v>
      </c>
      <c r="E22" s="95" t="e">
        <f>VLOOKUP($N$16,入力シート!$A$3:$U$52,5)</f>
        <v>#N/A</v>
      </c>
      <c r="F22" s="98" t="e">
        <f>VLOOKUP($N$16,入力シート!$A$3:$U$52,5)</f>
        <v>#N/A</v>
      </c>
      <c r="G22" s="128"/>
      <c r="H22" s="105" t="e">
        <f>VLOOKUP($N$16,入力シート!$A$3:$U$52,5)</f>
        <v>#N/A</v>
      </c>
      <c r="I22" s="106" t="e">
        <f>VLOOKUP($N$16,入力シート!$A$3:$U$52,5)</f>
        <v>#N/A</v>
      </c>
      <c r="J22" s="105" t="e">
        <f>VLOOKUP($N$16,入力シート!$A$3:$U$52,5)</f>
        <v>#N/A</v>
      </c>
      <c r="K22" s="108" t="e">
        <f>VLOOKUP($N$16,入力シート!$A$3:$U$52,5)</f>
        <v>#N/A</v>
      </c>
      <c r="N22" s="146"/>
    </row>
    <row r="23" spans="2:14" ht="10.8" customHeight="1" thickBot="1">
      <c r="B23" s="132"/>
      <c r="C23" s="92"/>
      <c r="D23" s="25" t="str">
        <f>IFERROR(IF(VLOOKUP($N20,入力シート!$A$3:$U$52,8)=0,"",VLOOKUP($N20,入力シート!$A$3:$U$52,8)),"")</f>
        <v/>
      </c>
      <c r="E23" s="95" t="e">
        <f>VLOOKUP($N$16,入力シート!$A$3:$U$52,6)</f>
        <v>#N/A</v>
      </c>
      <c r="F23" s="98" t="e">
        <f>VLOOKUP($N$16,入力シート!$A$3:$U$52,6)</f>
        <v>#N/A</v>
      </c>
      <c r="G23" s="128"/>
      <c r="H23" s="27" t="s">
        <v>165</v>
      </c>
      <c r="I23" s="68" t="str">
        <f>IFERROR(VLOOKUP($N20,入力シート!$A$3:$U$52,20)&amp;"","")</f>
        <v/>
      </c>
      <c r="J23" s="79" t="s">
        <v>167</v>
      </c>
      <c r="K23" s="72" t="str">
        <f>IFERROR(VLOOKUP($N20,入力シート!$A$3:$U$52,21)&amp;"","")</f>
        <v/>
      </c>
      <c r="N23" s="146"/>
    </row>
    <row r="24" spans="2:14" ht="10.8" customHeight="1" thickTop="1">
      <c r="B24" s="112" t="s">
        <v>85</v>
      </c>
      <c r="C24" s="113"/>
      <c r="D24" s="38" t="s">
        <v>87</v>
      </c>
      <c r="E24" s="118" t="s">
        <v>71</v>
      </c>
      <c r="F24" s="121" t="s">
        <v>95</v>
      </c>
      <c r="G24" s="11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>
      <c r="B25" s="114"/>
      <c r="C25" s="115"/>
      <c r="D25" s="34" t="s">
        <v>88</v>
      </c>
      <c r="E25" s="119"/>
      <c r="F25" s="122"/>
      <c r="G25" s="119"/>
      <c r="H25" s="124" t="s">
        <v>168</v>
      </c>
      <c r="I25" s="125"/>
      <c r="J25" s="124" t="s">
        <v>99</v>
      </c>
      <c r="K25" s="126"/>
      <c r="N25" s="19"/>
    </row>
    <row r="26" spans="2:14" ht="10.8" customHeight="1">
      <c r="B26" s="116"/>
      <c r="C26" s="117"/>
      <c r="D26" s="35" t="s">
        <v>89</v>
      </c>
      <c r="E26" s="120"/>
      <c r="F26" s="123"/>
      <c r="G26" s="120"/>
      <c r="H26" s="36" t="s">
        <v>166</v>
      </c>
      <c r="I26" s="75"/>
      <c r="J26" s="36" t="s">
        <v>169</v>
      </c>
      <c r="K26" s="37"/>
      <c r="N26" s="19"/>
    </row>
    <row r="27" spans="2:14" ht="10.8" customHeight="1">
      <c r="B27" s="109" t="s">
        <v>92</v>
      </c>
      <c r="C27" s="92">
        <v>1</v>
      </c>
      <c r="D27" s="81" t="str">
        <f>IFERROR(VLOOKUP($N27,入力シート!$A$3:$U$52,6)&amp;"","")</f>
        <v/>
      </c>
      <c r="E27" s="94" t="str">
        <f>IFERROR(VLOOKUP($N27,入力シート!$A$3:$U$52,7)&amp;"","")</f>
        <v/>
      </c>
      <c r="F27" s="97" t="str">
        <f>IFERROR(VLOOKUP($N27,入力シート!$A$3:$U$52,11)&amp;"","")</f>
        <v/>
      </c>
      <c r="G27" s="94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6"/>
    </row>
    <row r="28" spans="2:14" ht="10.8" customHeight="1">
      <c r="B28" s="110"/>
      <c r="C28" s="92"/>
      <c r="D28" s="101" t="str">
        <f>IFERROR(VLOOKUP($N27,入力シート!$A$3:$U$52,5)&amp;"","")</f>
        <v/>
      </c>
      <c r="E28" s="95" t="e">
        <f>VLOOKUP($N$16,入力シート!$A$3:$U$52,6)</f>
        <v>#N/A</v>
      </c>
      <c r="F28" s="98" t="e">
        <f>VLOOKUP($N$16,入力シート!$A$3:$U$52,6)</f>
        <v>#N/A</v>
      </c>
      <c r="G28" s="95" t="e">
        <f>VLOOKUP($N$16,入力シート!$A$3:$U$52,6)</f>
        <v>#N/A</v>
      </c>
      <c r="H28" s="103" t="str">
        <f>IFERROR(VLOOKUP($N27,入力シート!$A$3:$U$52,15)&amp;"","")</f>
        <v/>
      </c>
      <c r="I28" s="104" t="e">
        <f>VLOOKUP($N$16,入力シート!$A$3:$U$52,6)</f>
        <v>#N/A</v>
      </c>
      <c r="J28" s="103" t="str">
        <f>IFERROR(VLOOKUP($N27,入力シート!$A$3:$U$52,18)&amp;"","")</f>
        <v/>
      </c>
      <c r="K28" s="107" t="e">
        <f>VLOOKUP($N$16,入力シート!$A$3:$U$52,6)</f>
        <v>#N/A</v>
      </c>
      <c r="N28" s="146"/>
    </row>
    <row r="29" spans="2:14" ht="10.8" customHeight="1">
      <c r="B29" s="110"/>
      <c r="C29" s="92"/>
      <c r="D29" s="102" t="e">
        <f>VLOOKUP($N$16,入力シート!$A$3:$U$52,6)</f>
        <v>#N/A</v>
      </c>
      <c r="E29" s="95" t="e">
        <f>VLOOKUP($N$16,入力シート!$A$3:$U$52,5)</f>
        <v>#N/A</v>
      </c>
      <c r="F29" s="98" t="e">
        <f>VLOOKUP($N$16,入力シート!$A$3:$U$52,5)</f>
        <v>#N/A</v>
      </c>
      <c r="G29" s="95" t="e">
        <f>VLOOKUP($N$16,入力シート!$A$3:$U$52,5)</f>
        <v>#N/A</v>
      </c>
      <c r="H29" s="103" t="e">
        <f>VLOOKUP($N$16,入力シート!$A$3:$U$52,5)</f>
        <v>#N/A</v>
      </c>
      <c r="I29" s="104" t="e">
        <f>VLOOKUP($N$16,入力シート!$A$3:$U$52,5)</f>
        <v>#N/A</v>
      </c>
      <c r="J29" s="103" t="e">
        <f>VLOOKUP($N$16,入力シート!$A$3:$U$52,5)</f>
        <v>#N/A</v>
      </c>
      <c r="K29" s="107" t="e">
        <f>VLOOKUP($N$16,入力シート!$A$3:$U$52,5)</f>
        <v>#N/A</v>
      </c>
      <c r="N29" s="146"/>
    </row>
    <row r="30" spans="2:14" ht="10.8" customHeight="1">
      <c r="B30" s="110"/>
      <c r="C30" s="93"/>
      <c r="D30" s="25" t="str">
        <f>IFERROR(IF(VLOOKUP($N27,入力シート!$A$3:$U$52,8)=0,"",VLOOKUP($N27,入力シート!$A$3:$U$52,8)),"")</f>
        <v/>
      </c>
      <c r="E30" s="96" t="e">
        <f>VLOOKUP($N$16,入力シート!$A$3:$U$52,6)</f>
        <v>#N/A</v>
      </c>
      <c r="F30" s="99" t="e">
        <f>VLOOKUP($N$16,入力シート!$A$3:$U$52,6)</f>
        <v>#N/A</v>
      </c>
      <c r="G30" s="96" t="e">
        <f>VLOOKUP($N$16,入力シート!$A$3:$U$52,6)</f>
        <v>#N/A</v>
      </c>
      <c r="H30" s="71" t="s">
        <v>165</v>
      </c>
      <c r="I30" s="65" t="str">
        <f>IFERROR(VLOOKUP($N27,入力シート!$A$3:$U$52,20)&amp;"","")</f>
        <v/>
      </c>
      <c r="J30" s="80" t="s">
        <v>167</v>
      </c>
      <c r="K30" s="66" t="str">
        <f>IFERROR(VLOOKUP($N27,入力シート!$A$3:$U$52,21)&amp;"","")</f>
        <v/>
      </c>
      <c r="N30" s="146"/>
    </row>
    <row r="31" spans="2:14" ht="10.8" customHeight="1">
      <c r="B31" s="110"/>
      <c r="C31" s="91">
        <v>2</v>
      </c>
      <c r="D31" s="81" t="str">
        <f>IFERROR(VLOOKUP($N31,入力シート!$A$3:$U$52,6)&amp;"","")</f>
        <v/>
      </c>
      <c r="E31" s="94" t="str">
        <f>IFERROR(VLOOKUP($N31,入力シート!$A$3:$U$52,7)&amp;"","")</f>
        <v/>
      </c>
      <c r="F31" s="97" t="str">
        <f>IFERROR(VLOOKUP($N31,入力シート!$A$3:$U$52,11)&amp;"","")</f>
        <v/>
      </c>
      <c r="G31" s="94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6"/>
    </row>
    <row r="32" spans="2:14" ht="10.8" customHeight="1">
      <c r="B32" s="110"/>
      <c r="C32" s="92"/>
      <c r="D32" s="101" t="str">
        <f>IFERROR(VLOOKUP($N31,入力シート!$A$3:$U$52,5)&amp;"","")</f>
        <v/>
      </c>
      <c r="E32" s="95" t="e">
        <f>VLOOKUP($N$16,入力シート!$A$3:$U$52,6)</f>
        <v>#N/A</v>
      </c>
      <c r="F32" s="98" t="e">
        <f>VLOOKUP($N$16,入力シート!$A$3:$U$52,6)</f>
        <v>#N/A</v>
      </c>
      <c r="G32" s="95" t="e">
        <f>VLOOKUP($N$16,入力シート!$A$3:$U$52,6)</f>
        <v>#N/A</v>
      </c>
      <c r="H32" s="103" t="str">
        <f>IFERROR(VLOOKUP($N31,入力シート!$A$3:$U$52,15)&amp;"","")</f>
        <v/>
      </c>
      <c r="I32" s="104" t="e">
        <f>VLOOKUP($N$16,入力シート!$A$3:$U$52,6)</f>
        <v>#N/A</v>
      </c>
      <c r="J32" s="103" t="str">
        <f>IFERROR(VLOOKUP($N31,入力シート!$A$3:$U$52,18)&amp;"","")</f>
        <v/>
      </c>
      <c r="K32" s="107" t="e">
        <f>VLOOKUP($N$16,入力シート!$A$3:$U$52,6)</f>
        <v>#N/A</v>
      </c>
      <c r="N32" s="146"/>
    </row>
    <row r="33" spans="2:14" ht="10.8" customHeight="1">
      <c r="B33" s="110"/>
      <c r="C33" s="92"/>
      <c r="D33" s="102" t="e">
        <f>VLOOKUP($N$16,入力シート!$A$3:$U$52,6)</f>
        <v>#N/A</v>
      </c>
      <c r="E33" s="95" t="e">
        <f>VLOOKUP($N$16,入力シート!$A$3:$U$52,5)</f>
        <v>#N/A</v>
      </c>
      <c r="F33" s="98" t="e">
        <f>VLOOKUP($N$16,入力シート!$A$3:$U$52,5)</f>
        <v>#N/A</v>
      </c>
      <c r="G33" s="95" t="e">
        <f>VLOOKUP($N$16,入力シート!$A$3:$U$52,5)</f>
        <v>#N/A</v>
      </c>
      <c r="H33" s="105" t="e">
        <f>VLOOKUP($N$16,入力シート!$A$3:$U$52,5)</f>
        <v>#N/A</v>
      </c>
      <c r="I33" s="106" t="e">
        <f>VLOOKUP($N$16,入力シート!$A$3:$U$52,5)</f>
        <v>#N/A</v>
      </c>
      <c r="J33" s="105" t="e">
        <f>VLOOKUP($N$16,入力シート!$A$3:$U$52,5)</f>
        <v>#N/A</v>
      </c>
      <c r="K33" s="108" t="e">
        <f>VLOOKUP($N$16,入力シート!$A$3:$U$52,5)</f>
        <v>#N/A</v>
      </c>
      <c r="N33" s="146"/>
    </row>
    <row r="34" spans="2:14" ht="10.8" customHeight="1">
      <c r="B34" s="110"/>
      <c r="C34" s="93"/>
      <c r="D34" s="25" t="str">
        <f>IFERROR(IF(VLOOKUP($N31,入力シート!$A$3:$U$52,8)=0,"",VLOOKUP($N31,入力シート!$A$3:$U$52,8)),"")</f>
        <v/>
      </c>
      <c r="E34" s="96" t="e">
        <f>VLOOKUP($N$16,入力シート!$A$3:$U$52,6)</f>
        <v>#N/A</v>
      </c>
      <c r="F34" s="99" t="e">
        <f>VLOOKUP($N$16,入力シート!$A$3:$U$52,6)</f>
        <v>#N/A</v>
      </c>
      <c r="G34" s="96" t="e">
        <f>VLOOKUP($N$16,入力シート!$A$3:$U$52,6)</f>
        <v>#N/A</v>
      </c>
      <c r="H34" s="28" t="s">
        <v>165</v>
      </c>
      <c r="I34" s="67" t="str">
        <f>IFERROR(VLOOKUP($N31,入力シート!$A$3:$U$52,20)&amp;"","")</f>
        <v/>
      </c>
      <c r="J34" s="29" t="s">
        <v>167</v>
      </c>
      <c r="K34" s="26" t="str">
        <f>IFERROR(VLOOKUP($N31,入力シート!$A$3:$U$52,21)&amp;"","")</f>
        <v/>
      </c>
      <c r="N34" s="146"/>
    </row>
    <row r="35" spans="2:14" ht="10.8" customHeight="1">
      <c r="B35" s="110"/>
      <c r="C35" s="92">
        <v>3</v>
      </c>
      <c r="D35" s="81" t="str">
        <f>IFERROR(VLOOKUP($N35,入力シート!$A$3:$U$52,6)&amp;"","")</f>
        <v/>
      </c>
      <c r="E35" s="94" t="str">
        <f>IFERROR(VLOOKUP($N35,入力シート!$A$3:$U$52,7)&amp;"","")</f>
        <v/>
      </c>
      <c r="F35" s="97" t="str">
        <f>IFERROR(VLOOKUP($N35,入力シート!$A$3:$U$52,11)&amp;"","")</f>
        <v/>
      </c>
      <c r="G35" s="94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6"/>
    </row>
    <row r="36" spans="2:14" ht="10.8" customHeight="1">
      <c r="B36" s="110"/>
      <c r="C36" s="92"/>
      <c r="D36" s="101" t="str">
        <f>IFERROR(VLOOKUP($N35,入力シート!$A$3:$U$52,5)&amp;"","")</f>
        <v/>
      </c>
      <c r="E36" s="95" t="e">
        <f>VLOOKUP($N$16,入力シート!$A$3:$U$52,6)</f>
        <v>#N/A</v>
      </c>
      <c r="F36" s="98" t="e">
        <f>VLOOKUP($N$16,入力シート!$A$3:$U$52,6)</f>
        <v>#N/A</v>
      </c>
      <c r="G36" s="95" t="e">
        <f>VLOOKUP($N$16,入力シート!$A$3:$U$52,6)</f>
        <v>#N/A</v>
      </c>
      <c r="H36" s="103" t="str">
        <f>IFERROR(VLOOKUP($N35,入力シート!$A$3:$U$52,15)&amp;"","")</f>
        <v/>
      </c>
      <c r="I36" s="104" t="e">
        <f>VLOOKUP($N$16,入力シート!$A$3:$U$52,6)</f>
        <v>#N/A</v>
      </c>
      <c r="J36" s="103" t="str">
        <f>IFERROR(VLOOKUP($N35,入力シート!$A$3:$U$52,18)&amp;"","")</f>
        <v/>
      </c>
      <c r="K36" s="107" t="e">
        <f>VLOOKUP($N$16,入力シート!$A$3:$U$52,6)</f>
        <v>#N/A</v>
      </c>
      <c r="N36" s="146"/>
    </row>
    <row r="37" spans="2:14" ht="10.8" customHeight="1">
      <c r="B37" s="110"/>
      <c r="C37" s="92"/>
      <c r="D37" s="102" t="e">
        <f>VLOOKUP($N$16,入力シート!$A$3:$U$52,6)</f>
        <v>#N/A</v>
      </c>
      <c r="E37" s="95" t="e">
        <f>VLOOKUP($N$16,入力シート!$A$3:$U$52,5)</f>
        <v>#N/A</v>
      </c>
      <c r="F37" s="98" t="e">
        <f>VLOOKUP($N$16,入力シート!$A$3:$U$52,5)</f>
        <v>#N/A</v>
      </c>
      <c r="G37" s="95" t="e">
        <f>VLOOKUP($N$16,入力シート!$A$3:$U$52,5)</f>
        <v>#N/A</v>
      </c>
      <c r="H37" s="103" t="e">
        <f>VLOOKUP($N$16,入力シート!$A$3:$U$52,5)</f>
        <v>#N/A</v>
      </c>
      <c r="I37" s="104" t="e">
        <f>VLOOKUP($N$16,入力シート!$A$3:$U$52,5)</f>
        <v>#N/A</v>
      </c>
      <c r="J37" s="103" t="e">
        <f>VLOOKUP($N$16,入力シート!$A$3:$U$52,5)</f>
        <v>#N/A</v>
      </c>
      <c r="K37" s="107" t="e">
        <f>VLOOKUP($N$16,入力シート!$A$3:$U$52,5)</f>
        <v>#N/A</v>
      </c>
      <c r="N37" s="146"/>
    </row>
    <row r="38" spans="2:14" ht="10.8" customHeight="1">
      <c r="B38" s="110"/>
      <c r="C38" s="93"/>
      <c r="D38" s="25" t="str">
        <f>IFERROR(IF(VLOOKUP($N35,入力シート!$A$3:$U$52,8)=0,"",VLOOKUP($N35,入力シート!$A$3:$U$52,8)),"")</f>
        <v/>
      </c>
      <c r="E38" s="96" t="e">
        <f>VLOOKUP($N$16,入力シート!$A$3:$U$52,6)</f>
        <v>#N/A</v>
      </c>
      <c r="F38" s="99" t="e">
        <f>VLOOKUP($N$16,入力シート!$A$3:$U$52,6)</f>
        <v>#N/A</v>
      </c>
      <c r="G38" s="96" t="e">
        <f>VLOOKUP($N$16,入力シート!$A$3:$U$52,6)</f>
        <v>#N/A</v>
      </c>
      <c r="H38" s="71" t="s">
        <v>165</v>
      </c>
      <c r="I38" s="65" t="str">
        <f>IFERROR(VLOOKUP($N35,入力シート!$A$3:$U$52,20)&amp;"","")</f>
        <v/>
      </c>
      <c r="J38" s="80" t="s">
        <v>167</v>
      </c>
      <c r="K38" s="66" t="str">
        <f>IFERROR(VLOOKUP($N35,入力シート!$A$3:$U$52,21)&amp;"","")</f>
        <v/>
      </c>
      <c r="N38" s="146"/>
    </row>
    <row r="39" spans="2:14" ht="10.8" customHeight="1">
      <c r="B39" s="110"/>
      <c r="C39" s="91">
        <v>4</v>
      </c>
      <c r="D39" s="81" t="str">
        <f>IFERROR(VLOOKUP($N39,入力シート!$A$3:$U$52,6)&amp;"","")</f>
        <v/>
      </c>
      <c r="E39" s="94" t="str">
        <f>IFERROR(VLOOKUP($N39,入力シート!$A$3:$U$52,7)&amp;"","")</f>
        <v/>
      </c>
      <c r="F39" s="97" t="str">
        <f>IFERROR(VLOOKUP($N39,入力シート!$A$3:$U$52,11)&amp;"","")</f>
        <v/>
      </c>
      <c r="G39" s="94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6"/>
    </row>
    <row r="40" spans="2:14" ht="10.8" customHeight="1">
      <c r="B40" s="110"/>
      <c r="C40" s="92"/>
      <c r="D40" s="101" t="str">
        <f>IFERROR(VLOOKUP($N39,入力シート!$A$3:$U$52,5)&amp;"","")</f>
        <v/>
      </c>
      <c r="E40" s="95" t="e">
        <f>VLOOKUP($N$16,入力シート!$A$3:$U$52,6)</f>
        <v>#N/A</v>
      </c>
      <c r="F40" s="98" t="e">
        <f>VLOOKUP($N$16,入力シート!$A$3:$U$52,6)</f>
        <v>#N/A</v>
      </c>
      <c r="G40" s="95" t="e">
        <f>VLOOKUP($N$16,入力シート!$A$3:$U$52,6)</f>
        <v>#N/A</v>
      </c>
      <c r="H40" s="103" t="str">
        <f>IFERROR(VLOOKUP($N39,入力シート!$A$3:$U$52,15)&amp;"","")</f>
        <v/>
      </c>
      <c r="I40" s="104" t="e">
        <f>VLOOKUP($N$16,入力シート!$A$3:$U$52,6)</f>
        <v>#N/A</v>
      </c>
      <c r="J40" s="103" t="str">
        <f>IFERROR(VLOOKUP($N39,入力シート!$A$3:$U$52,18)&amp;"","")</f>
        <v/>
      </c>
      <c r="K40" s="107" t="e">
        <f>VLOOKUP($N$16,入力シート!$A$3:$U$52,6)</f>
        <v>#N/A</v>
      </c>
      <c r="N40" s="146"/>
    </row>
    <row r="41" spans="2:14" ht="10.8" customHeight="1">
      <c r="B41" s="110"/>
      <c r="C41" s="92"/>
      <c r="D41" s="102" t="e">
        <f>VLOOKUP($N$16,入力シート!$A$3:$U$52,6)</f>
        <v>#N/A</v>
      </c>
      <c r="E41" s="95" t="e">
        <f>VLOOKUP($N$16,入力シート!$A$3:$U$52,5)</f>
        <v>#N/A</v>
      </c>
      <c r="F41" s="98" t="e">
        <f>VLOOKUP($N$16,入力シート!$A$3:$U$52,5)</f>
        <v>#N/A</v>
      </c>
      <c r="G41" s="95" t="e">
        <f>VLOOKUP($N$16,入力シート!$A$3:$U$52,5)</f>
        <v>#N/A</v>
      </c>
      <c r="H41" s="105" t="e">
        <f>VLOOKUP($N$16,入力シート!$A$3:$U$52,5)</f>
        <v>#N/A</v>
      </c>
      <c r="I41" s="106" t="e">
        <f>VLOOKUP($N$16,入力シート!$A$3:$U$52,5)</f>
        <v>#N/A</v>
      </c>
      <c r="J41" s="105" t="e">
        <f>VLOOKUP($N$16,入力シート!$A$3:$U$52,5)</f>
        <v>#N/A</v>
      </c>
      <c r="K41" s="108" t="e">
        <f>VLOOKUP($N$16,入力シート!$A$3:$U$52,5)</f>
        <v>#N/A</v>
      </c>
      <c r="N41" s="146"/>
    </row>
    <row r="42" spans="2:14" ht="10.8" customHeight="1">
      <c r="B42" s="110"/>
      <c r="C42" s="93"/>
      <c r="D42" s="25" t="str">
        <f>IFERROR(IF(VLOOKUP($N39,入力シート!$A$3:$U$52,8)=0,"",VLOOKUP($N39,入力シート!$A$3:$U$52,8)),"")</f>
        <v/>
      </c>
      <c r="E42" s="96" t="e">
        <f>VLOOKUP($N$16,入力シート!$A$3:$U$52,6)</f>
        <v>#N/A</v>
      </c>
      <c r="F42" s="99" t="e">
        <f>VLOOKUP($N$16,入力シート!$A$3:$U$52,6)</f>
        <v>#N/A</v>
      </c>
      <c r="G42" s="96" t="e">
        <f>VLOOKUP($N$16,入力シート!$A$3:$U$52,6)</f>
        <v>#N/A</v>
      </c>
      <c r="H42" s="28" t="s">
        <v>165</v>
      </c>
      <c r="I42" s="67" t="str">
        <f>IFERROR(VLOOKUP($N39,入力シート!$A$3:$U$52,20)&amp;"","")</f>
        <v/>
      </c>
      <c r="J42" s="29" t="s">
        <v>167</v>
      </c>
      <c r="K42" s="26" t="str">
        <f>IFERROR(VLOOKUP($N39,入力シート!$A$3:$U$52,21)&amp;"","")</f>
        <v/>
      </c>
      <c r="N42" s="146"/>
    </row>
    <row r="43" spans="2:14" ht="10.8" customHeight="1">
      <c r="B43" s="110"/>
      <c r="C43" s="92">
        <v>5</v>
      </c>
      <c r="D43" s="81" t="str">
        <f>IFERROR(VLOOKUP($N43,入力シート!$A$3:$U$52,6)&amp;"","")</f>
        <v/>
      </c>
      <c r="E43" s="94" t="str">
        <f>IFERROR(VLOOKUP($N43,入力シート!$A$3:$U$52,7)&amp;"","")</f>
        <v/>
      </c>
      <c r="F43" s="97" t="str">
        <f>IFERROR(VLOOKUP($N43,入力シート!$A$3:$U$52,11)&amp;"","")</f>
        <v/>
      </c>
      <c r="G43" s="94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6"/>
    </row>
    <row r="44" spans="2:14" ht="10.8" customHeight="1">
      <c r="B44" s="110"/>
      <c r="C44" s="92"/>
      <c r="D44" s="101" t="str">
        <f>IFERROR(VLOOKUP($N43,入力シート!$A$3:$U$52,5)&amp;"","")</f>
        <v/>
      </c>
      <c r="E44" s="95" t="e">
        <f>VLOOKUP($N$16,入力シート!$A$3:$U$52,6)</f>
        <v>#N/A</v>
      </c>
      <c r="F44" s="98" t="e">
        <f>VLOOKUP($N$16,入力シート!$A$3:$U$52,6)</f>
        <v>#N/A</v>
      </c>
      <c r="G44" s="95" t="e">
        <f>VLOOKUP($N$16,入力シート!$A$3:$U$52,6)</f>
        <v>#N/A</v>
      </c>
      <c r="H44" s="103" t="str">
        <f>IFERROR(VLOOKUP($N43,入力シート!$A$3:$U$52,15)&amp;"","")</f>
        <v/>
      </c>
      <c r="I44" s="104" t="e">
        <f>VLOOKUP($N$16,入力シート!$A$3:$U$52,6)</f>
        <v>#N/A</v>
      </c>
      <c r="J44" s="103" t="str">
        <f>IFERROR(VLOOKUP($N43,入力シート!$A$3:$U$52,18)&amp;"","")</f>
        <v/>
      </c>
      <c r="K44" s="107" t="e">
        <f>VLOOKUP($N$16,入力シート!$A$3:$U$52,6)</f>
        <v>#N/A</v>
      </c>
      <c r="N44" s="146"/>
    </row>
    <row r="45" spans="2:14" ht="10.8" customHeight="1">
      <c r="B45" s="110"/>
      <c r="C45" s="92"/>
      <c r="D45" s="102" t="e">
        <f>VLOOKUP($N$16,入力シート!$A$3:$U$52,6)</f>
        <v>#N/A</v>
      </c>
      <c r="E45" s="95" t="e">
        <f>VLOOKUP($N$16,入力シート!$A$3:$U$52,5)</f>
        <v>#N/A</v>
      </c>
      <c r="F45" s="98" t="e">
        <f>VLOOKUP($N$16,入力シート!$A$3:$U$52,5)</f>
        <v>#N/A</v>
      </c>
      <c r="G45" s="95" t="e">
        <f>VLOOKUP($N$16,入力シート!$A$3:$U$52,5)</f>
        <v>#N/A</v>
      </c>
      <c r="H45" s="103" t="e">
        <f>VLOOKUP($N$16,入力シート!$A$3:$U$52,5)</f>
        <v>#N/A</v>
      </c>
      <c r="I45" s="104" t="e">
        <f>VLOOKUP($N$16,入力シート!$A$3:$U$52,5)</f>
        <v>#N/A</v>
      </c>
      <c r="J45" s="103" t="e">
        <f>VLOOKUP($N$16,入力シート!$A$3:$U$52,5)</f>
        <v>#N/A</v>
      </c>
      <c r="K45" s="107" t="e">
        <f>VLOOKUP($N$16,入力シート!$A$3:$U$52,5)</f>
        <v>#N/A</v>
      </c>
      <c r="N45" s="146"/>
    </row>
    <row r="46" spans="2:14" ht="10.8" customHeight="1">
      <c r="B46" s="110"/>
      <c r="C46" s="93"/>
      <c r="D46" s="25" t="str">
        <f>IFERROR(IF(VLOOKUP($N43,入力シート!$A$3:$U$52,8)=0,"",VLOOKUP($N43,入力シート!$A$3:$U$52,8)),"")</f>
        <v/>
      </c>
      <c r="E46" s="96" t="e">
        <f>VLOOKUP($N$16,入力シート!$A$3:$U$52,6)</f>
        <v>#N/A</v>
      </c>
      <c r="F46" s="99" t="e">
        <f>VLOOKUP($N$16,入力シート!$A$3:$U$52,6)</f>
        <v>#N/A</v>
      </c>
      <c r="G46" s="96" t="e">
        <f>VLOOKUP($N$16,入力シート!$A$3:$U$52,6)</f>
        <v>#N/A</v>
      </c>
      <c r="H46" s="71" t="s">
        <v>165</v>
      </c>
      <c r="I46" s="65" t="str">
        <f>IFERROR(VLOOKUP($N43,入力シート!$A$3:$U$52,20)&amp;"","")</f>
        <v/>
      </c>
      <c r="J46" s="80" t="s">
        <v>167</v>
      </c>
      <c r="K46" s="66" t="str">
        <f>IFERROR(VLOOKUP($N43,入力シート!$A$3:$U$52,21)&amp;"","")</f>
        <v/>
      </c>
      <c r="N46" s="146"/>
    </row>
    <row r="47" spans="2:14" ht="10.8" customHeight="1">
      <c r="B47" s="110"/>
      <c r="C47" s="91">
        <v>6</v>
      </c>
      <c r="D47" s="81" t="str">
        <f>IFERROR(VLOOKUP($N47,入力シート!$A$3:$U$52,6)&amp;"","")</f>
        <v/>
      </c>
      <c r="E47" s="94" t="str">
        <f>IFERROR(VLOOKUP($N47,入力シート!$A$3:$U$52,7)&amp;"","")</f>
        <v/>
      </c>
      <c r="F47" s="97" t="str">
        <f>IFERROR(VLOOKUP($N47,入力シート!$A$3:$U$52,11)&amp;"","")</f>
        <v/>
      </c>
      <c r="G47" s="94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6"/>
    </row>
    <row r="48" spans="2:14" ht="10.8" customHeight="1">
      <c r="B48" s="110"/>
      <c r="C48" s="92"/>
      <c r="D48" s="101" t="str">
        <f>IFERROR(VLOOKUP($N47,入力シート!$A$3:$U$52,5)&amp;"","")</f>
        <v/>
      </c>
      <c r="E48" s="95" t="e">
        <f>VLOOKUP($N$16,入力シート!$A$3:$U$52,6)</f>
        <v>#N/A</v>
      </c>
      <c r="F48" s="98" t="e">
        <f>VLOOKUP($N$16,入力シート!$A$3:$U$52,6)</f>
        <v>#N/A</v>
      </c>
      <c r="G48" s="95" t="e">
        <f>VLOOKUP($N$16,入力シート!$A$3:$U$52,6)</f>
        <v>#N/A</v>
      </c>
      <c r="H48" s="103" t="str">
        <f>IFERROR(VLOOKUP($N47,入力シート!$A$3:$U$52,15)&amp;"","")</f>
        <v/>
      </c>
      <c r="I48" s="104" t="e">
        <f>VLOOKUP($N$16,入力シート!$A$3:$U$52,6)</f>
        <v>#N/A</v>
      </c>
      <c r="J48" s="103" t="str">
        <f>IFERROR(VLOOKUP($N47,入力シート!$A$3:$U$52,18)&amp;"","")</f>
        <v/>
      </c>
      <c r="K48" s="107" t="e">
        <f>VLOOKUP($N$16,入力シート!$A$3:$U$52,6)</f>
        <v>#N/A</v>
      </c>
      <c r="N48" s="146"/>
    </row>
    <row r="49" spans="2:14" ht="10.8" customHeight="1">
      <c r="B49" s="110"/>
      <c r="C49" s="92"/>
      <c r="D49" s="102" t="e">
        <f>VLOOKUP($N$16,入力シート!$A$3:$U$52,6)</f>
        <v>#N/A</v>
      </c>
      <c r="E49" s="95" t="e">
        <f>VLOOKUP($N$16,入力シート!$A$3:$U$52,5)</f>
        <v>#N/A</v>
      </c>
      <c r="F49" s="98" t="e">
        <f>VLOOKUP($N$16,入力シート!$A$3:$U$52,5)</f>
        <v>#N/A</v>
      </c>
      <c r="G49" s="95" t="e">
        <f>VLOOKUP($N$16,入力シート!$A$3:$U$52,5)</f>
        <v>#N/A</v>
      </c>
      <c r="H49" s="105" t="e">
        <f>VLOOKUP($N$16,入力シート!$A$3:$U$52,5)</f>
        <v>#N/A</v>
      </c>
      <c r="I49" s="106" t="e">
        <f>VLOOKUP($N$16,入力シート!$A$3:$U$52,5)</f>
        <v>#N/A</v>
      </c>
      <c r="J49" s="105" t="e">
        <f>VLOOKUP($N$16,入力シート!$A$3:$U$52,5)</f>
        <v>#N/A</v>
      </c>
      <c r="K49" s="108" t="e">
        <f>VLOOKUP($N$16,入力シート!$A$3:$U$52,5)</f>
        <v>#N/A</v>
      </c>
      <c r="N49" s="146"/>
    </row>
    <row r="50" spans="2:14" ht="10.8" customHeight="1">
      <c r="B50" s="110"/>
      <c r="C50" s="93"/>
      <c r="D50" s="25" t="str">
        <f>IFERROR(IF(VLOOKUP($N47,入力シート!$A$3:$U$52,8)=0,"",VLOOKUP($N47,入力シート!$A$3:$U$52,8)),"")</f>
        <v/>
      </c>
      <c r="E50" s="96" t="e">
        <f>VLOOKUP($N$16,入力シート!$A$3:$U$52,6)</f>
        <v>#N/A</v>
      </c>
      <c r="F50" s="99" t="e">
        <f>VLOOKUP($N$16,入力シート!$A$3:$U$52,6)</f>
        <v>#N/A</v>
      </c>
      <c r="G50" s="96" t="e">
        <f>VLOOKUP($N$16,入力シート!$A$3:$U$52,6)</f>
        <v>#N/A</v>
      </c>
      <c r="H50" s="28" t="s">
        <v>165</v>
      </c>
      <c r="I50" s="67" t="str">
        <f>IFERROR(VLOOKUP($N47,入力シート!$A$3:$U$52,20)&amp;"","")</f>
        <v/>
      </c>
      <c r="J50" s="29" t="s">
        <v>167</v>
      </c>
      <c r="K50" s="26" t="str">
        <f>IFERROR(VLOOKUP($N47,入力シート!$A$3:$U$52,21)&amp;"","")</f>
        <v/>
      </c>
      <c r="N50" s="146"/>
    </row>
    <row r="51" spans="2:14" ht="10.8" customHeight="1">
      <c r="B51" s="110"/>
      <c r="C51" s="92">
        <v>7</v>
      </c>
      <c r="D51" s="81" t="str">
        <f>IFERROR(VLOOKUP($N51,入力シート!$A$3:$U$52,6)&amp;"","")</f>
        <v/>
      </c>
      <c r="E51" s="94" t="str">
        <f>IFERROR(VLOOKUP($N51,入力シート!$A$3:$U$52,7)&amp;"","")</f>
        <v/>
      </c>
      <c r="F51" s="97" t="str">
        <f>IFERROR(VLOOKUP($N51,入力シート!$A$3:$U$52,11)&amp;"","")</f>
        <v/>
      </c>
      <c r="G51" s="94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6"/>
    </row>
    <row r="52" spans="2:14" ht="10.8" customHeight="1">
      <c r="B52" s="110"/>
      <c r="C52" s="92"/>
      <c r="D52" s="101" t="str">
        <f>IFERROR(VLOOKUP($N51,入力シート!$A$3:$U$52,5)&amp;"","")</f>
        <v/>
      </c>
      <c r="E52" s="95" t="e">
        <f>VLOOKUP($N$16,入力シート!$A$3:$U$52,6)</f>
        <v>#N/A</v>
      </c>
      <c r="F52" s="98" t="e">
        <f>VLOOKUP($N$16,入力シート!$A$3:$U$52,6)</f>
        <v>#N/A</v>
      </c>
      <c r="G52" s="95" t="e">
        <f>VLOOKUP($N$16,入力シート!$A$3:$U$52,6)</f>
        <v>#N/A</v>
      </c>
      <c r="H52" s="103" t="str">
        <f>IFERROR(VLOOKUP($N51,入力シート!$A$3:$U$52,15)&amp;"","")</f>
        <v/>
      </c>
      <c r="I52" s="104" t="e">
        <f>VLOOKUP($N$16,入力シート!$A$3:$U$52,6)</f>
        <v>#N/A</v>
      </c>
      <c r="J52" s="103" t="str">
        <f>IFERROR(VLOOKUP($N51,入力シート!$A$3:$U$52,18)&amp;"","")</f>
        <v/>
      </c>
      <c r="K52" s="107" t="e">
        <f>VLOOKUP($N$16,入力シート!$A$3:$U$52,6)</f>
        <v>#N/A</v>
      </c>
      <c r="N52" s="146"/>
    </row>
    <row r="53" spans="2:14" ht="10.8" customHeight="1">
      <c r="B53" s="110"/>
      <c r="C53" s="92"/>
      <c r="D53" s="102" t="e">
        <f>VLOOKUP($N$16,入力シート!$A$3:$U$52,6)</f>
        <v>#N/A</v>
      </c>
      <c r="E53" s="95" t="e">
        <f>VLOOKUP($N$16,入力シート!$A$3:$U$52,5)</f>
        <v>#N/A</v>
      </c>
      <c r="F53" s="98" t="e">
        <f>VLOOKUP($N$16,入力シート!$A$3:$U$52,5)</f>
        <v>#N/A</v>
      </c>
      <c r="G53" s="95" t="e">
        <f>VLOOKUP($N$16,入力シート!$A$3:$U$52,5)</f>
        <v>#N/A</v>
      </c>
      <c r="H53" s="103" t="e">
        <f>VLOOKUP($N$16,入力シート!$A$3:$U$52,5)</f>
        <v>#N/A</v>
      </c>
      <c r="I53" s="104" t="e">
        <f>VLOOKUP($N$16,入力シート!$A$3:$U$52,5)</f>
        <v>#N/A</v>
      </c>
      <c r="J53" s="103" t="e">
        <f>VLOOKUP($N$16,入力シート!$A$3:$U$52,5)</f>
        <v>#N/A</v>
      </c>
      <c r="K53" s="107" t="e">
        <f>VLOOKUP($N$16,入力シート!$A$3:$U$52,5)</f>
        <v>#N/A</v>
      </c>
      <c r="N53" s="146"/>
    </row>
    <row r="54" spans="2:14" ht="10.8" customHeight="1">
      <c r="B54" s="110"/>
      <c r="C54" s="93"/>
      <c r="D54" s="25" t="str">
        <f>IFERROR(IF(VLOOKUP($N51,入力シート!$A$3:$U$52,8)=0,"",VLOOKUP($N51,入力シート!$A$3:$U$52,8)),"")</f>
        <v/>
      </c>
      <c r="E54" s="96" t="e">
        <f>VLOOKUP($N$16,入力シート!$A$3:$U$52,6)</f>
        <v>#N/A</v>
      </c>
      <c r="F54" s="99" t="e">
        <f>VLOOKUP($N$16,入力シート!$A$3:$U$52,6)</f>
        <v>#N/A</v>
      </c>
      <c r="G54" s="96" t="e">
        <f>VLOOKUP($N$16,入力シート!$A$3:$U$52,6)</f>
        <v>#N/A</v>
      </c>
      <c r="H54" s="71" t="s">
        <v>165</v>
      </c>
      <c r="I54" s="65" t="str">
        <f>IFERROR(VLOOKUP($N51,入力シート!$A$3:$U$52,20)&amp;"","")</f>
        <v/>
      </c>
      <c r="J54" s="80" t="s">
        <v>167</v>
      </c>
      <c r="K54" s="66" t="str">
        <f>IFERROR(VLOOKUP($N51,入力シート!$A$3:$U$52,21)&amp;"","")</f>
        <v/>
      </c>
      <c r="N54" s="146"/>
    </row>
    <row r="55" spans="2:14" ht="10.8" customHeight="1">
      <c r="B55" s="110"/>
      <c r="C55" s="91">
        <v>8</v>
      </c>
      <c r="D55" s="81" t="str">
        <f>IFERROR(VLOOKUP($N55,入力シート!$A$3:$U$52,6)&amp;"","")</f>
        <v/>
      </c>
      <c r="E55" s="94" t="str">
        <f>IFERROR(VLOOKUP($N55,入力シート!$A$3:$U$52,7)&amp;"","")</f>
        <v/>
      </c>
      <c r="F55" s="97" t="str">
        <f>IFERROR(VLOOKUP($N55,入力シート!$A$3:$U$52,11)&amp;"","")</f>
        <v/>
      </c>
      <c r="G55" s="94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6"/>
    </row>
    <row r="56" spans="2:14" ht="10.8" customHeight="1">
      <c r="B56" s="110"/>
      <c r="C56" s="92"/>
      <c r="D56" s="101" t="str">
        <f>IFERROR(VLOOKUP($N55,入力シート!$A$3:$U$52,5)&amp;"","")</f>
        <v/>
      </c>
      <c r="E56" s="95" t="e">
        <f>VLOOKUP($N$16,入力シート!$A$3:$U$52,6)</f>
        <v>#N/A</v>
      </c>
      <c r="F56" s="98" t="e">
        <f>VLOOKUP($N$16,入力シート!$A$3:$U$52,6)</f>
        <v>#N/A</v>
      </c>
      <c r="G56" s="95" t="e">
        <f>VLOOKUP($N$16,入力シート!$A$3:$U$52,6)</f>
        <v>#N/A</v>
      </c>
      <c r="H56" s="103" t="str">
        <f>IFERROR(VLOOKUP($N55,入力シート!$A$3:$U$52,15)&amp;"","")</f>
        <v/>
      </c>
      <c r="I56" s="104" t="e">
        <f>VLOOKUP($N$16,入力シート!$A$3:$U$52,6)</f>
        <v>#N/A</v>
      </c>
      <c r="J56" s="103" t="str">
        <f>IFERROR(VLOOKUP($N55,入力シート!$A$3:$U$52,18)&amp;"","")</f>
        <v/>
      </c>
      <c r="K56" s="107" t="e">
        <f>VLOOKUP($N$16,入力シート!$A$3:$U$52,6)</f>
        <v>#N/A</v>
      </c>
      <c r="N56" s="146"/>
    </row>
    <row r="57" spans="2:14" ht="10.8" customHeight="1">
      <c r="B57" s="110"/>
      <c r="C57" s="92"/>
      <c r="D57" s="102" t="e">
        <f>VLOOKUP($N$16,入力シート!$A$3:$U$52,6)</f>
        <v>#N/A</v>
      </c>
      <c r="E57" s="95" t="e">
        <f>VLOOKUP($N$16,入力シート!$A$3:$U$52,5)</f>
        <v>#N/A</v>
      </c>
      <c r="F57" s="98" t="e">
        <f>VLOOKUP($N$16,入力シート!$A$3:$U$52,5)</f>
        <v>#N/A</v>
      </c>
      <c r="G57" s="95" t="e">
        <f>VLOOKUP($N$16,入力シート!$A$3:$U$52,5)</f>
        <v>#N/A</v>
      </c>
      <c r="H57" s="105" t="e">
        <f>VLOOKUP($N$16,入力シート!$A$3:$U$52,5)</f>
        <v>#N/A</v>
      </c>
      <c r="I57" s="106" t="e">
        <f>VLOOKUP($N$16,入力シート!$A$3:$U$52,5)</f>
        <v>#N/A</v>
      </c>
      <c r="J57" s="105" t="e">
        <f>VLOOKUP($N$16,入力シート!$A$3:$U$52,5)</f>
        <v>#N/A</v>
      </c>
      <c r="K57" s="108" t="e">
        <f>VLOOKUP($N$16,入力シート!$A$3:$U$52,5)</f>
        <v>#N/A</v>
      </c>
      <c r="N57" s="146"/>
    </row>
    <row r="58" spans="2:14" ht="10.8" customHeight="1">
      <c r="B58" s="110"/>
      <c r="C58" s="93"/>
      <c r="D58" s="25" t="str">
        <f>IFERROR(IF(VLOOKUP($N55,入力シート!$A$3:$U$52,8)=0,"",VLOOKUP($N55,入力シート!$A$3:$U$52,8)),"")</f>
        <v/>
      </c>
      <c r="E58" s="96" t="e">
        <f>VLOOKUP($N$16,入力シート!$A$3:$U$52,6)</f>
        <v>#N/A</v>
      </c>
      <c r="F58" s="99" t="e">
        <f>VLOOKUP($N$16,入力シート!$A$3:$U$52,6)</f>
        <v>#N/A</v>
      </c>
      <c r="G58" s="96" t="e">
        <f>VLOOKUP($N$16,入力シート!$A$3:$U$52,6)</f>
        <v>#N/A</v>
      </c>
      <c r="H58" s="28" t="s">
        <v>165</v>
      </c>
      <c r="I58" s="67" t="str">
        <f>IFERROR(VLOOKUP($N55,入力シート!$A$3:$U$52,20)&amp;"","")</f>
        <v/>
      </c>
      <c r="J58" s="29" t="s">
        <v>167</v>
      </c>
      <c r="K58" s="26" t="str">
        <f>IFERROR(VLOOKUP($N55,入力シート!$A$3:$U$52,21)&amp;"","")</f>
        <v/>
      </c>
      <c r="N58" s="146"/>
    </row>
    <row r="59" spans="2:14" ht="10.8" customHeight="1">
      <c r="B59" s="110"/>
      <c r="C59" s="92">
        <v>9</v>
      </c>
      <c r="D59" s="81" t="str">
        <f>IFERROR(VLOOKUP($N59,入力シート!$A$3:$U$52,6)&amp;"","")</f>
        <v/>
      </c>
      <c r="E59" s="94" t="str">
        <f>IFERROR(VLOOKUP($N59,入力シート!$A$3:$U$52,7)&amp;"","")</f>
        <v/>
      </c>
      <c r="F59" s="97" t="str">
        <f>IFERROR(VLOOKUP($N59,入力シート!$A$3:$U$52,11)&amp;"","")</f>
        <v/>
      </c>
      <c r="G59" s="94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6"/>
    </row>
    <row r="60" spans="2:14" ht="10.8" customHeight="1">
      <c r="B60" s="110"/>
      <c r="C60" s="92"/>
      <c r="D60" s="101" t="str">
        <f>IFERROR(VLOOKUP($N59,入力シート!$A$3:$U$52,5)&amp;"","")</f>
        <v/>
      </c>
      <c r="E60" s="95" t="e">
        <f>VLOOKUP($N$16,入力シート!$A$3:$U$52,6)</f>
        <v>#N/A</v>
      </c>
      <c r="F60" s="98" t="e">
        <f>VLOOKUP($N$16,入力シート!$A$3:$U$52,6)</f>
        <v>#N/A</v>
      </c>
      <c r="G60" s="95" t="e">
        <f>VLOOKUP($N$16,入力シート!$A$3:$U$52,6)</f>
        <v>#N/A</v>
      </c>
      <c r="H60" s="103" t="str">
        <f>IFERROR(VLOOKUP($N59,入力シート!$A$3:$U$52,15)&amp;"","")</f>
        <v/>
      </c>
      <c r="I60" s="104" t="e">
        <f>VLOOKUP($N$16,入力シート!$A$3:$U$52,6)</f>
        <v>#N/A</v>
      </c>
      <c r="J60" s="103" t="str">
        <f>IFERROR(VLOOKUP($N59,入力シート!$A$3:$U$52,18)&amp;"","")</f>
        <v/>
      </c>
      <c r="K60" s="107" t="e">
        <f>VLOOKUP($N$16,入力シート!$A$3:$U$52,6)</f>
        <v>#N/A</v>
      </c>
      <c r="N60" s="146"/>
    </row>
    <row r="61" spans="2:14" ht="10.8" customHeight="1">
      <c r="B61" s="110"/>
      <c r="C61" s="92"/>
      <c r="D61" s="102" t="e">
        <f>VLOOKUP($N$16,入力シート!$A$3:$U$52,6)</f>
        <v>#N/A</v>
      </c>
      <c r="E61" s="95" t="e">
        <f>VLOOKUP($N$16,入力シート!$A$3:$U$52,5)</f>
        <v>#N/A</v>
      </c>
      <c r="F61" s="98" t="e">
        <f>VLOOKUP($N$16,入力シート!$A$3:$U$52,5)</f>
        <v>#N/A</v>
      </c>
      <c r="G61" s="95" t="e">
        <f>VLOOKUP($N$16,入力シート!$A$3:$U$52,5)</f>
        <v>#N/A</v>
      </c>
      <c r="H61" s="103" t="e">
        <f>VLOOKUP($N$16,入力シート!$A$3:$U$52,5)</f>
        <v>#N/A</v>
      </c>
      <c r="I61" s="104" t="e">
        <f>VLOOKUP($N$16,入力シート!$A$3:$U$52,5)</f>
        <v>#N/A</v>
      </c>
      <c r="J61" s="103" t="e">
        <f>VLOOKUP($N$16,入力シート!$A$3:$U$52,5)</f>
        <v>#N/A</v>
      </c>
      <c r="K61" s="107" t="e">
        <f>VLOOKUP($N$16,入力シート!$A$3:$U$52,5)</f>
        <v>#N/A</v>
      </c>
      <c r="N61" s="146"/>
    </row>
    <row r="62" spans="2:14" ht="10.8" customHeight="1">
      <c r="B62" s="110"/>
      <c r="C62" s="93"/>
      <c r="D62" s="25" t="str">
        <f>IFERROR(IF(VLOOKUP($N59,入力シート!$A$3:$U$52,8)=0,"",VLOOKUP($N59,入力シート!$A$3:$U$52,8)),"")</f>
        <v/>
      </c>
      <c r="E62" s="96" t="e">
        <f>VLOOKUP($N$16,入力シート!$A$3:$U$52,6)</f>
        <v>#N/A</v>
      </c>
      <c r="F62" s="99" t="e">
        <f>VLOOKUP($N$16,入力シート!$A$3:$U$52,6)</f>
        <v>#N/A</v>
      </c>
      <c r="G62" s="96" t="e">
        <f>VLOOKUP($N$16,入力シート!$A$3:$U$52,6)</f>
        <v>#N/A</v>
      </c>
      <c r="H62" s="71" t="s">
        <v>165</v>
      </c>
      <c r="I62" s="65" t="str">
        <f>IFERROR(VLOOKUP($N59,入力シート!$A$3:$U$52,20)&amp;"","")</f>
        <v/>
      </c>
      <c r="J62" s="80" t="s">
        <v>167</v>
      </c>
      <c r="K62" s="66" t="str">
        <f>IFERROR(VLOOKUP($N59,入力シート!$A$3:$U$52,21)&amp;"","")</f>
        <v/>
      </c>
      <c r="N62" s="146"/>
    </row>
    <row r="63" spans="2:14" ht="10.8" customHeight="1">
      <c r="B63" s="110"/>
      <c r="C63" s="91">
        <v>10</v>
      </c>
      <c r="D63" s="81" t="str">
        <f>IFERROR(VLOOKUP($N63,入力シート!$A$3:$U$52,6)&amp;"","")</f>
        <v/>
      </c>
      <c r="E63" s="94" t="str">
        <f>IFERROR(VLOOKUP($N63,入力シート!$A$3:$U$52,7)&amp;"","")</f>
        <v/>
      </c>
      <c r="F63" s="97" t="str">
        <f>IFERROR(VLOOKUP($N63,入力シート!$A$3:$U$52,11)&amp;"","")</f>
        <v/>
      </c>
      <c r="G63" s="94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6"/>
    </row>
    <row r="64" spans="2:14" ht="10.8" customHeight="1">
      <c r="B64" s="110"/>
      <c r="C64" s="92"/>
      <c r="D64" s="101" t="str">
        <f>IFERROR(VLOOKUP($N63,入力シート!$A$3:$U$52,5)&amp;"","")</f>
        <v/>
      </c>
      <c r="E64" s="95" t="e">
        <f>VLOOKUP($N$16,入力シート!$A$3:$U$52,6)</f>
        <v>#N/A</v>
      </c>
      <c r="F64" s="98" t="e">
        <f>VLOOKUP($N$16,入力シート!$A$3:$U$52,6)</f>
        <v>#N/A</v>
      </c>
      <c r="G64" s="95" t="e">
        <f>VLOOKUP($N$16,入力シート!$A$3:$U$52,6)</f>
        <v>#N/A</v>
      </c>
      <c r="H64" s="103" t="str">
        <f>IFERROR(VLOOKUP($N63,入力シート!$A$3:$U$52,15)&amp;"","")</f>
        <v/>
      </c>
      <c r="I64" s="104" t="e">
        <f>VLOOKUP($N$16,入力シート!$A$3:$U$52,6)</f>
        <v>#N/A</v>
      </c>
      <c r="J64" s="103" t="str">
        <f>IFERROR(VLOOKUP($N63,入力シート!$A$3:$U$52,18)&amp;"","")</f>
        <v/>
      </c>
      <c r="K64" s="107" t="e">
        <f>VLOOKUP($N$16,入力シート!$A$3:$U$52,6)</f>
        <v>#N/A</v>
      </c>
      <c r="N64" s="146"/>
    </row>
    <row r="65" spans="2:14" ht="10.8" customHeight="1">
      <c r="B65" s="110"/>
      <c r="C65" s="92"/>
      <c r="D65" s="102" t="e">
        <f>VLOOKUP($N$16,入力シート!$A$3:$U$52,6)</f>
        <v>#N/A</v>
      </c>
      <c r="E65" s="95" t="e">
        <f>VLOOKUP($N$16,入力シート!$A$3:$U$52,5)</f>
        <v>#N/A</v>
      </c>
      <c r="F65" s="98" t="e">
        <f>VLOOKUP($N$16,入力シート!$A$3:$U$52,5)</f>
        <v>#N/A</v>
      </c>
      <c r="G65" s="95" t="e">
        <f>VLOOKUP($N$16,入力シート!$A$3:$U$52,5)</f>
        <v>#N/A</v>
      </c>
      <c r="H65" s="105" t="e">
        <f>VLOOKUP($N$16,入力シート!$A$3:$U$52,5)</f>
        <v>#N/A</v>
      </c>
      <c r="I65" s="106" t="e">
        <f>VLOOKUP($N$16,入力シート!$A$3:$U$52,5)</f>
        <v>#N/A</v>
      </c>
      <c r="J65" s="105" t="e">
        <f>VLOOKUP($N$16,入力シート!$A$3:$U$52,5)</f>
        <v>#N/A</v>
      </c>
      <c r="K65" s="108" t="e">
        <f>VLOOKUP($N$16,入力シート!$A$3:$U$52,5)</f>
        <v>#N/A</v>
      </c>
      <c r="N65" s="146"/>
    </row>
    <row r="66" spans="2:14" ht="10.8" customHeight="1">
      <c r="B66" s="111"/>
      <c r="C66" s="93"/>
      <c r="D66" s="30" t="str">
        <f>IFERROR(IF(VLOOKUP($N63,入力シート!$A$3:$U$52,8)=0,"",VLOOKUP($N63,入力シート!$A$3:$U$52,8)),"")</f>
        <v/>
      </c>
      <c r="E66" s="96" t="e">
        <f>VLOOKUP($N$16,入力シート!$A$3:$U$52,6)</f>
        <v>#N/A</v>
      </c>
      <c r="F66" s="99" t="e">
        <f>VLOOKUP($N$16,入力シート!$A$3:$U$52,6)</f>
        <v>#N/A</v>
      </c>
      <c r="G66" s="96" t="e">
        <f>VLOOKUP($N$16,入力シート!$A$3:$U$52,6)</f>
        <v>#N/A</v>
      </c>
      <c r="H66" s="28" t="s">
        <v>165</v>
      </c>
      <c r="I66" s="67" t="str">
        <f>IFERROR(VLOOKUP($N63,入力シート!$A$3:$U$52,20)&amp;"","")</f>
        <v/>
      </c>
      <c r="J66" s="29" t="s">
        <v>167</v>
      </c>
      <c r="K66" s="26" t="str">
        <f>IFERROR(VLOOKUP($N63,入力シート!$A$3:$U$52,21)&amp;"","")</f>
        <v/>
      </c>
      <c r="N66" s="146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399999999999999" customHeight="1" thickBot="1">
      <c r="B69" s="17"/>
      <c r="C69" s="17"/>
      <c r="D69" s="17"/>
      <c r="E69" s="89" t="s">
        <v>170</v>
      </c>
      <c r="F69" s="89"/>
      <c r="G69" s="17"/>
      <c r="H69" s="90" t="s">
        <v>173</v>
      </c>
      <c r="I69" s="90"/>
      <c r="J69" s="18"/>
      <c r="K69" s="18"/>
    </row>
    <row r="70" spans="2:14" ht="9.6" customHeight="1"/>
    <row r="71" spans="2:14" ht="16.2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>
      <c r="C73" s="10">
        <v>1</v>
      </c>
      <c r="D73" s="11" t="s">
        <v>100</v>
      </c>
      <c r="E73" s="147" t="str">
        <f>$E$3</f>
        <v>水泳競技（競泳）</v>
      </c>
      <c r="F73" s="147"/>
      <c r="G73" s="147"/>
      <c r="H73" s="147"/>
    </row>
    <row r="74" spans="2:14" ht="13.2" customHeight="1">
      <c r="C74" s="12"/>
      <c r="D74" s="13"/>
    </row>
    <row r="75" spans="2:14" ht="13.2" customHeight="1">
      <c r="C75" s="10">
        <v>2</v>
      </c>
      <c r="D75" s="11" t="s">
        <v>101</v>
      </c>
      <c r="E75" s="148" t="str">
        <f>$E$5</f>
        <v>（ 　成年 ・ 少年　 ）　（ 　男子 ・ 女子　 ）</v>
      </c>
      <c r="F75" s="148"/>
      <c r="G75" s="148"/>
      <c r="H75" s="148"/>
      <c r="I75" s="8" t="s">
        <v>84</v>
      </c>
    </row>
    <row r="76" spans="2:14" ht="13.2" customHeight="1">
      <c r="C76" s="12"/>
      <c r="D76" s="13"/>
      <c r="I76" s="12" t="s">
        <v>156</v>
      </c>
      <c r="J76" s="149" t="str">
        <f>$J$6</f>
        <v>令和　　年　　月　　日（　　）</v>
      </c>
      <c r="K76" s="149"/>
    </row>
    <row r="77" spans="2:14" ht="13.2" customHeight="1">
      <c r="C77" s="10">
        <v>3</v>
      </c>
      <c r="D77" s="11" t="s">
        <v>102</v>
      </c>
      <c r="E77" s="148" t="str">
        <f>$E$7</f>
        <v>令和５年　　月　　日（　　）　～　　　月　　日（　　）</v>
      </c>
      <c r="F77" s="148"/>
      <c r="G77" s="148"/>
      <c r="H77" s="148"/>
    </row>
    <row r="78" spans="2:14" ht="13.2" customHeight="1">
      <c r="C78" s="12"/>
      <c r="D78" s="13"/>
      <c r="I78" s="12" t="s">
        <v>157</v>
      </c>
      <c r="J78" s="149" t="str">
        <f>$J$8</f>
        <v>令和　　年　　月　　日（　　）</v>
      </c>
      <c r="K78" s="149"/>
    </row>
    <row r="79" spans="2:14" ht="13.2" customHeight="1">
      <c r="C79" s="10">
        <v>4</v>
      </c>
      <c r="D79" s="11" t="s">
        <v>159</v>
      </c>
      <c r="E79" s="148">
        <f>$E$9</f>
        <v>0</v>
      </c>
      <c r="F79" s="148"/>
      <c r="G79" s="148"/>
      <c r="H79" s="148"/>
    </row>
    <row r="80" spans="2:14" ht="13.2" customHeight="1">
      <c r="C80" s="12"/>
      <c r="D80" s="13"/>
    </row>
    <row r="81" spans="2:14" ht="13.2" customHeight="1">
      <c r="C81" s="10">
        <v>5</v>
      </c>
      <c r="D81" s="11" t="s">
        <v>103</v>
      </c>
      <c r="E81" s="148" t="str">
        <f>$E$11</f>
        <v>監督　　　名　　・　　選手　　　名　　・　　計　　　名</v>
      </c>
      <c r="F81" s="148"/>
      <c r="G81" s="148"/>
      <c r="H81" s="148"/>
    </row>
    <row r="82" spans="2:14" ht="13.2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>
      <c r="B83" s="134" t="s">
        <v>85</v>
      </c>
      <c r="C83" s="135"/>
      <c r="D83" s="31" t="s">
        <v>87</v>
      </c>
      <c r="E83" s="136" t="s">
        <v>71</v>
      </c>
      <c r="F83" s="139" t="s">
        <v>95</v>
      </c>
      <c r="G83" s="140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>
      <c r="B84" s="114"/>
      <c r="C84" s="115"/>
      <c r="D84" s="34" t="s">
        <v>88</v>
      </c>
      <c r="E84" s="137"/>
      <c r="F84" s="122"/>
      <c r="G84" s="141"/>
      <c r="H84" s="124" t="s">
        <v>168</v>
      </c>
      <c r="I84" s="126"/>
      <c r="J84" s="124" t="s">
        <v>99</v>
      </c>
      <c r="K84" s="126"/>
    </row>
    <row r="85" spans="2:14" ht="10.8" customHeight="1">
      <c r="B85" s="116"/>
      <c r="C85" s="117"/>
      <c r="D85" s="35" t="s">
        <v>89</v>
      </c>
      <c r="E85" s="138"/>
      <c r="F85" s="123"/>
      <c r="G85" s="142"/>
      <c r="H85" s="36" t="s">
        <v>166</v>
      </c>
      <c r="I85" s="37"/>
      <c r="J85" s="36" t="s">
        <v>169</v>
      </c>
      <c r="K85" s="37"/>
    </row>
    <row r="86" spans="2:14" ht="10.8" customHeight="1">
      <c r="B86" s="131" t="s">
        <v>90</v>
      </c>
      <c r="C86" s="91">
        <v>1</v>
      </c>
      <c r="D86" s="81" t="str">
        <f>IFERROR(VLOOKUP($N86,入力シート!$A$3:$U$52,6)&amp;"","")</f>
        <v/>
      </c>
      <c r="E86" s="94" t="str">
        <f>IFERROR(VLOOKUP($N86,入力シート!$A$3:$U$52,7)&amp;"","")</f>
        <v/>
      </c>
      <c r="F86" s="97" t="str">
        <f>IFERROR(VLOOKUP($N86,入力シート!$A$3:$U$52,11)&amp;"","")</f>
        <v/>
      </c>
      <c r="G86" s="127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6"/>
    </row>
    <row r="87" spans="2:14" ht="10.8" customHeight="1">
      <c r="B87" s="132"/>
      <c r="C87" s="92"/>
      <c r="D87" s="101" t="str">
        <f>IFERROR(VLOOKUP($N86,入力シート!$A$3:$U$52,5)&amp;"","")</f>
        <v/>
      </c>
      <c r="E87" s="95" t="e">
        <f>VLOOKUP($N$16,入力シート!$A$3:$U$52,6)</f>
        <v>#N/A</v>
      </c>
      <c r="F87" s="98" t="e">
        <f>VLOOKUP($N$16,入力シート!$A$3:$U$52,6)</f>
        <v>#N/A</v>
      </c>
      <c r="G87" s="128"/>
      <c r="H87" s="103" t="str">
        <f>IFERROR(VLOOKUP($N86,入力シート!$A$3:$U$52,15)&amp;"","")</f>
        <v/>
      </c>
      <c r="I87" s="104" t="e">
        <f>VLOOKUP($N$16,入力シート!$A$3:$U$52,6)</f>
        <v>#N/A</v>
      </c>
      <c r="J87" s="103" t="str">
        <f>IFERROR(VLOOKUP($N86,入力シート!$A$3:$U$52,18)&amp;"","")</f>
        <v/>
      </c>
      <c r="K87" s="107" t="e">
        <f>VLOOKUP($N$16,入力シート!$A$3:$U$52,6)</f>
        <v>#N/A</v>
      </c>
      <c r="N87" s="146"/>
    </row>
    <row r="88" spans="2:14" ht="10.8" customHeight="1">
      <c r="B88" s="132"/>
      <c r="C88" s="92"/>
      <c r="D88" s="102" t="e">
        <f>VLOOKUP($N$16,入力シート!$A$3:$U$52,6)</f>
        <v>#N/A</v>
      </c>
      <c r="E88" s="95" t="e">
        <f>VLOOKUP($N$16,入力シート!$A$3:$U$52,5)</f>
        <v>#N/A</v>
      </c>
      <c r="F88" s="98" t="e">
        <f>VLOOKUP($N$16,入力シート!$A$3:$U$52,5)</f>
        <v>#N/A</v>
      </c>
      <c r="G88" s="128"/>
      <c r="H88" s="103" t="e">
        <f>VLOOKUP($N$16,入力シート!$A$3:$U$52,5)</f>
        <v>#N/A</v>
      </c>
      <c r="I88" s="104" t="e">
        <f>VLOOKUP($N$16,入力シート!$A$3:$U$52,5)</f>
        <v>#N/A</v>
      </c>
      <c r="J88" s="103" t="e">
        <f>VLOOKUP($N$16,入力シート!$A$3:$U$52,5)</f>
        <v>#N/A</v>
      </c>
      <c r="K88" s="107" t="e">
        <f>VLOOKUP($N$16,入力シート!$A$3:$U$52,5)</f>
        <v>#N/A</v>
      </c>
      <c r="N88" s="146"/>
    </row>
    <row r="89" spans="2:14" ht="10.8" customHeight="1">
      <c r="B89" s="132"/>
      <c r="C89" s="92"/>
      <c r="D89" s="25" t="str">
        <f>IFERROR(IF(VLOOKUP($N86,入力シート!$A$3:$U$52,8)=0,"",VLOOKUP($N86,入力シート!$A$3:$U$52,8)),"")</f>
        <v/>
      </c>
      <c r="E89" s="96" t="e">
        <f>VLOOKUP($N$16,入力シート!$A$3:$U$52,6)</f>
        <v>#N/A</v>
      </c>
      <c r="F89" s="99" t="e">
        <f>VLOOKUP($N$16,入力シート!$A$3:$U$52,6)</f>
        <v>#N/A</v>
      </c>
      <c r="G89" s="133"/>
      <c r="H89" s="64" t="s">
        <v>165</v>
      </c>
      <c r="I89" s="65" t="str">
        <f>IFERROR(VLOOKUP($N86,入力シート!$A$3:$U$52,20)&amp;"","")</f>
        <v/>
      </c>
      <c r="J89" s="78" t="s">
        <v>167</v>
      </c>
      <c r="K89" s="66" t="str">
        <f>IFERROR(VLOOKUP($N86,入力シート!$A$3:$U$52,21)&amp;"","")</f>
        <v/>
      </c>
      <c r="N89" s="146"/>
    </row>
    <row r="90" spans="2:14" ht="10.8" customHeight="1">
      <c r="B90" s="132"/>
      <c r="C90" s="91">
        <v>2</v>
      </c>
      <c r="D90" s="81" t="str">
        <f>IFERROR(VLOOKUP($N90,入力シート!$A$3:$U$52,6)&amp;"","")</f>
        <v/>
      </c>
      <c r="E90" s="94" t="str">
        <f>IFERROR(VLOOKUP($N90,入力シート!$A$3:$U$52,7)&amp;"","")</f>
        <v/>
      </c>
      <c r="F90" s="97" t="str">
        <f>IFERROR(VLOOKUP($N90,入力シート!$A$3:$U$52,11)&amp;"","")</f>
        <v/>
      </c>
      <c r="G90" s="127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6"/>
    </row>
    <row r="91" spans="2:14" ht="10.8" customHeight="1">
      <c r="B91" s="132"/>
      <c r="C91" s="92"/>
      <c r="D91" s="101" t="str">
        <f>IFERROR(VLOOKUP($N90,入力シート!$A$3:$U$52,5)&amp;"","")</f>
        <v/>
      </c>
      <c r="E91" s="95" t="e">
        <f>VLOOKUP($N$16,入力シート!$A$3:$U$52,6)</f>
        <v>#N/A</v>
      </c>
      <c r="F91" s="98" t="e">
        <f>VLOOKUP($N$16,入力シート!$A$3:$U$52,6)</f>
        <v>#N/A</v>
      </c>
      <c r="G91" s="128"/>
      <c r="H91" s="103" t="str">
        <f>IFERROR(VLOOKUP($N90,入力シート!$A$3:$U$52,15)&amp;"","")</f>
        <v/>
      </c>
      <c r="I91" s="104" t="e">
        <f>VLOOKUP($N$16,入力シート!$A$3:$U$52,6)</f>
        <v>#N/A</v>
      </c>
      <c r="J91" s="103" t="str">
        <f>IFERROR(VLOOKUP($N90,入力シート!$A$3:$U$52,18)&amp;"","")</f>
        <v/>
      </c>
      <c r="K91" s="107" t="e">
        <f>VLOOKUP($N$16,入力シート!$A$3:$U$52,6)</f>
        <v>#N/A</v>
      </c>
      <c r="N91" s="146"/>
    </row>
    <row r="92" spans="2:14" ht="10.8" customHeight="1">
      <c r="B92" s="132"/>
      <c r="C92" s="92"/>
      <c r="D92" s="102" t="e">
        <f>VLOOKUP($N$16,入力シート!$A$3:$U$52,6)</f>
        <v>#N/A</v>
      </c>
      <c r="E92" s="95" t="e">
        <f>VLOOKUP($N$16,入力シート!$A$3:$U$52,5)</f>
        <v>#N/A</v>
      </c>
      <c r="F92" s="98" t="e">
        <f>VLOOKUP($N$16,入力シート!$A$3:$U$52,5)</f>
        <v>#N/A</v>
      </c>
      <c r="G92" s="128"/>
      <c r="H92" s="105" t="e">
        <f>VLOOKUP($N$16,入力シート!$A$3:$U$52,5)</f>
        <v>#N/A</v>
      </c>
      <c r="I92" s="106" t="e">
        <f>VLOOKUP($N$16,入力シート!$A$3:$U$52,5)</f>
        <v>#N/A</v>
      </c>
      <c r="J92" s="105" t="e">
        <f>VLOOKUP($N$16,入力シート!$A$3:$U$52,5)</f>
        <v>#N/A</v>
      </c>
      <c r="K92" s="108" t="e">
        <f>VLOOKUP($N$16,入力シート!$A$3:$U$52,5)</f>
        <v>#N/A</v>
      </c>
      <c r="N92" s="146"/>
    </row>
    <row r="93" spans="2:14" ht="10.8" customHeight="1" thickBot="1">
      <c r="B93" s="132"/>
      <c r="C93" s="92"/>
      <c r="D93" s="25" t="str">
        <f>IFERROR(IF(VLOOKUP($N90,入力シート!$A$3:$U$52,8)=0,"",VLOOKUP($N90,入力シート!$A$3:$U$52,8)),"")</f>
        <v/>
      </c>
      <c r="E93" s="95" t="e">
        <f>VLOOKUP($N$16,入力シート!$A$3:$U$52,6)</f>
        <v>#N/A</v>
      </c>
      <c r="F93" s="98" t="e">
        <f>VLOOKUP($N$16,入力シート!$A$3:$U$52,6)</f>
        <v>#N/A</v>
      </c>
      <c r="G93" s="128"/>
      <c r="H93" s="27" t="s">
        <v>165</v>
      </c>
      <c r="I93" s="68" t="str">
        <f>IFERROR(VLOOKUP($N90,入力シート!$A$3:$U$52,20)&amp;"","")</f>
        <v/>
      </c>
      <c r="J93" s="79" t="s">
        <v>167</v>
      </c>
      <c r="K93" s="72" t="str">
        <f>IFERROR(VLOOKUP($N90,入力シート!$A$3:$U$52,21)&amp;"","")</f>
        <v/>
      </c>
      <c r="N93" s="146"/>
    </row>
    <row r="94" spans="2:14" ht="10.8" customHeight="1" thickTop="1">
      <c r="B94" s="112" t="s">
        <v>85</v>
      </c>
      <c r="C94" s="113"/>
      <c r="D94" s="38" t="s">
        <v>87</v>
      </c>
      <c r="E94" s="118" t="s">
        <v>71</v>
      </c>
      <c r="F94" s="121" t="s">
        <v>95</v>
      </c>
      <c r="G94" s="11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>
      <c r="B95" s="114"/>
      <c r="C95" s="115"/>
      <c r="D95" s="34" t="s">
        <v>88</v>
      </c>
      <c r="E95" s="119"/>
      <c r="F95" s="122"/>
      <c r="G95" s="119"/>
      <c r="H95" s="124" t="s">
        <v>168</v>
      </c>
      <c r="I95" s="125"/>
      <c r="J95" s="124" t="s">
        <v>99</v>
      </c>
      <c r="K95" s="126"/>
      <c r="N95" s="19"/>
    </row>
    <row r="96" spans="2:14" ht="10.8" customHeight="1">
      <c r="B96" s="116"/>
      <c r="C96" s="117"/>
      <c r="D96" s="35" t="s">
        <v>89</v>
      </c>
      <c r="E96" s="120"/>
      <c r="F96" s="123"/>
      <c r="G96" s="120"/>
      <c r="H96" s="36" t="s">
        <v>166</v>
      </c>
      <c r="I96" s="75"/>
      <c r="J96" s="36" t="s">
        <v>169</v>
      </c>
      <c r="K96" s="37"/>
      <c r="N96" s="19"/>
    </row>
    <row r="97" spans="2:14" ht="10.8" customHeight="1">
      <c r="B97" s="109" t="s">
        <v>92</v>
      </c>
      <c r="C97" s="92">
        <v>1</v>
      </c>
      <c r="D97" s="81" t="str">
        <f>IFERROR(VLOOKUP($N97,入力シート!$A$3:$U$52,6)&amp;"","")</f>
        <v/>
      </c>
      <c r="E97" s="94" t="str">
        <f>IFERROR(VLOOKUP($N97,入力シート!$A$3:$U$52,7)&amp;"","")</f>
        <v/>
      </c>
      <c r="F97" s="97" t="str">
        <f>IFERROR(VLOOKUP($N97,入力シート!$A$3:$U$52,11)&amp;"","")</f>
        <v/>
      </c>
      <c r="G97" s="94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6"/>
    </row>
    <row r="98" spans="2:14" ht="10.8" customHeight="1">
      <c r="B98" s="110"/>
      <c r="C98" s="92"/>
      <c r="D98" s="101" t="str">
        <f>IFERROR(VLOOKUP($N97,入力シート!$A$3:$U$52,5)&amp;"","")</f>
        <v/>
      </c>
      <c r="E98" s="95" t="e">
        <f>VLOOKUP($N$16,入力シート!$A$3:$U$52,6)</f>
        <v>#N/A</v>
      </c>
      <c r="F98" s="98" t="e">
        <f>VLOOKUP($N$16,入力シート!$A$3:$U$52,6)</f>
        <v>#N/A</v>
      </c>
      <c r="G98" s="95" t="e">
        <f>VLOOKUP($N$16,入力シート!$A$3:$U$52,6)</f>
        <v>#N/A</v>
      </c>
      <c r="H98" s="103" t="str">
        <f>IFERROR(VLOOKUP($N97,入力シート!$A$3:$U$52,15)&amp;"","")</f>
        <v/>
      </c>
      <c r="I98" s="104" t="e">
        <f>VLOOKUP($N$16,入力シート!$A$3:$U$52,6)</f>
        <v>#N/A</v>
      </c>
      <c r="J98" s="103" t="str">
        <f>IFERROR(VLOOKUP($N97,入力シート!$A$3:$U$52,18)&amp;"","")</f>
        <v/>
      </c>
      <c r="K98" s="107" t="e">
        <f>VLOOKUP($N$16,入力シート!$A$3:$U$52,6)</f>
        <v>#N/A</v>
      </c>
      <c r="N98" s="146"/>
    </row>
    <row r="99" spans="2:14" ht="10.8" customHeight="1">
      <c r="B99" s="110"/>
      <c r="C99" s="92"/>
      <c r="D99" s="102" t="e">
        <f>VLOOKUP($N$16,入力シート!$A$3:$U$52,6)</f>
        <v>#N/A</v>
      </c>
      <c r="E99" s="95" t="e">
        <f>VLOOKUP($N$16,入力シート!$A$3:$U$52,5)</f>
        <v>#N/A</v>
      </c>
      <c r="F99" s="98" t="e">
        <f>VLOOKUP($N$16,入力シート!$A$3:$U$52,5)</f>
        <v>#N/A</v>
      </c>
      <c r="G99" s="95" t="e">
        <f>VLOOKUP($N$16,入力シート!$A$3:$U$52,5)</f>
        <v>#N/A</v>
      </c>
      <c r="H99" s="103" t="e">
        <f>VLOOKUP($N$16,入力シート!$A$3:$U$52,5)</f>
        <v>#N/A</v>
      </c>
      <c r="I99" s="104" t="e">
        <f>VLOOKUP($N$16,入力シート!$A$3:$U$52,5)</f>
        <v>#N/A</v>
      </c>
      <c r="J99" s="103" t="e">
        <f>VLOOKUP($N$16,入力シート!$A$3:$U$52,5)</f>
        <v>#N/A</v>
      </c>
      <c r="K99" s="107" t="e">
        <f>VLOOKUP($N$16,入力シート!$A$3:$U$52,5)</f>
        <v>#N/A</v>
      </c>
      <c r="N99" s="146"/>
    </row>
    <row r="100" spans="2:14" ht="10.8" customHeight="1">
      <c r="B100" s="110"/>
      <c r="C100" s="93"/>
      <c r="D100" s="25" t="str">
        <f>IFERROR(IF(VLOOKUP($N97,入力シート!$A$3:$U$52,8)=0,"",VLOOKUP($N97,入力シート!$A$3:$U$52,8)),"")</f>
        <v/>
      </c>
      <c r="E100" s="96" t="e">
        <f>VLOOKUP($N$16,入力シート!$A$3:$U$52,6)</f>
        <v>#N/A</v>
      </c>
      <c r="F100" s="99" t="e">
        <f>VLOOKUP($N$16,入力シート!$A$3:$U$52,6)</f>
        <v>#N/A</v>
      </c>
      <c r="G100" s="96" t="e">
        <f>VLOOKUP($N$16,入力シート!$A$3:$U$52,6)</f>
        <v>#N/A</v>
      </c>
      <c r="H100" s="71" t="s">
        <v>165</v>
      </c>
      <c r="I100" s="65" t="str">
        <f>IFERROR(VLOOKUP($N97,入力シート!$A$3:$U$52,20)&amp;"","")</f>
        <v/>
      </c>
      <c r="J100" s="80" t="s">
        <v>167</v>
      </c>
      <c r="K100" s="66" t="str">
        <f>IFERROR(VLOOKUP($N97,入力シート!$A$3:$U$52,21)&amp;"","")</f>
        <v/>
      </c>
      <c r="N100" s="146"/>
    </row>
    <row r="101" spans="2:14" ht="10.8" customHeight="1">
      <c r="B101" s="110"/>
      <c r="C101" s="91">
        <v>2</v>
      </c>
      <c r="D101" s="81" t="str">
        <f>IFERROR(VLOOKUP($N101,入力シート!$A$3:$U$52,6)&amp;"","")</f>
        <v/>
      </c>
      <c r="E101" s="94" t="str">
        <f>IFERROR(VLOOKUP($N101,入力シート!$A$3:$U$52,7)&amp;"","")</f>
        <v/>
      </c>
      <c r="F101" s="97" t="str">
        <f>IFERROR(VLOOKUP($N101,入力シート!$A$3:$U$52,11)&amp;"","")</f>
        <v/>
      </c>
      <c r="G101" s="94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6"/>
    </row>
    <row r="102" spans="2:14" ht="10.8" customHeight="1">
      <c r="B102" s="110"/>
      <c r="C102" s="92"/>
      <c r="D102" s="101" t="str">
        <f>IFERROR(VLOOKUP($N101,入力シート!$A$3:$U$52,5)&amp;"","")</f>
        <v/>
      </c>
      <c r="E102" s="95" t="e">
        <f>VLOOKUP($N$16,入力シート!$A$3:$U$52,6)</f>
        <v>#N/A</v>
      </c>
      <c r="F102" s="98" t="e">
        <f>VLOOKUP($N$16,入力シート!$A$3:$U$52,6)</f>
        <v>#N/A</v>
      </c>
      <c r="G102" s="95" t="e">
        <f>VLOOKUP($N$16,入力シート!$A$3:$U$52,6)</f>
        <v>#N/A</v>
      </c>
      <c r="H102" s="103" t="str">
        <f>IFERROR(VLOOKUP($N101,入力シート!$A$3:$U$52,15)&amp;"","")</f>
        <v/>
      </c>
      <c r="I102" s="104" t="e">
        <f>VLOOKUP($N$16,入力シート!$A$3:$U$52,6)</f>
        <v>#N/A</v>
      </c>
      <c r="J102" s="103" t="str">
        <f>IFERROR(VLOOKUP($N101,入力シート!$A$3:$U$52,18)&amp;"","")</f>
        <v/>
      </c>
      <c r="K102" s="107" t="e">
        <f>VLOOKUP($N$16,入力シート!$A$3:$U$52,6)</f>
        <v>#N/A</v>
      </c>
      <c r="N102" s="146"/>
    </row>
    <row r="103" spans="2:14" ht="10.8" customHeight="1">
      <c r="B103" s="110"/>
      <c r="C103" s="92"/>
      <c r="D103" s="102" t="e">
        <f>VLOOKUP($N$16,入力シート!$A$3:$U$52,6)</f>
        <v>#N/A</v>
      </c>
      <c r="E103" s="95" t="e">
        <f>VLOOKUP($N$16,入力シート!$A$3:$U$52,5)</f>
        <v>#N/A</v>
      </c>
      <c r="F103" s="98" t="e">
        <f>VLOOKUP($N$16,入力シート!$A$3:$U$52,5)</f>
        <v>#N/A</v>
      </c>
      <c r="G103" s="95" t="e">
        <f>VLOOKUP($N$16,入力シート!$A$3:$U$52,5)</f>
        <v>#N/A</v>
      </c>
      <c r="H103" s="105" t="e">
        <f>VLOOKUP($N$16,入力シート!$A$3:$U$52,5)</f>
        <v>#N/A</v>
      </c>
      <c r="I103" s="106" t="e">
        <f>VLOOKUP($N$16,入力シート!$A$3:$U$52,5)</f>
        <v>#N/A</v>
      </c>
      <c r="J103" s="105" t="e">
        <f>VLOOKUP($N$16,入力シート!$A$3:$U$52,5)</f>
        <v>#N/A</v>
      </c>
      <c r="K103" s="108" t="e">
        <f>VLOOKUP($N$16,入力シート!$A$3:$U$52,5)</f>
        <v>#N/A</v>
      </c>
      <c r="N103" s="146"/>
    </row>
    <row r="104" spans="2:14" ht="10.8" customHeight="1">
      <c r="B104" s="110"/>
      <c r="C104" s="93"/>
      <c r="D104" s="25" t="str">
        <f>IFERROR(IF(VLOOKUP($N101,入力シート!$A$3:$U$52,8)=0,"",VLOOKUP($N101,入力シート!$A$3:$U$52,8)),"")</f>
        <v/>
      </c>
      <c r="E104" s="96" t="e">
        <f>VLOOKUP($N$16,入力シート!$A$3:$U$52,6)</f>
        <v>#N/A</v>
      </c>
      <c r="F104" s="99" t="e">
        <f>VLOOKUP($N$16,入力シート!$A$3:$U$52,6)</f>
        <v>#N/A</v>
      </c>
      <c r="G104" s="96" t="e">
        <f>VLOOKUP($N$16,入力シート!$A$3:$U$52,6)</f>
        <v>#N/A</v>
      </c>
      <c r="H104" s="28" t="s">
        <v>165</v>
      </c>
      <c r="I104" s="67" t="str">
        <f>IFERROR(VLOOKUP($N101,入力シート!$A$3:$U$52,20)&amp;"","")</f>
        <v/>
      </c>
      <c r="J104" s="29" t="s">
        <v>167</v>
      </c>
      <c r="K104" s="26" t="str">
        <f>IFERROR(VLOOKUP($N101,入力シート!$A$3:$U$52,21)&amp;"","")</f>
        <v/>
      </c>
      <c r="N104" s="146"/>
    </row>
    <row r="105" spans="2:14" ht="10.8" customHeight="1">
      <c r="B105" s="110"/>
      <c r="C105" s="92">
        <v>3</v>
      </c>
      <c r="D105" s="81" t="str">
        <f>IFERROR(VLOOKUP($N105,入力シート!$A$3:$U$52,6)&amp;"","")</f>
        <v/>
      </c>
      <c r="E105" s="94" t="str">
        <f>IFERROR(VLOOKUP($N105,入力シート!$A$3:$U$52,7)&amp;"","")</f>
        <v/>
      </c>
      <c r="F105" s="97" t="str">
        <f>IFERROR(VLOOKUP($N105,入力シート!$A$3:$U$52,11)&amp;"","")</f>
        <v/>
      </c>
      <c r="G105" s="94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6"/>
    </row>
    <row r="106" spans="2:14" ht="10.8" customHeight="1">
      <c r="B106" s="110"/>
      <c r="C106" s="92"/>
      <c r="D106" s="101" t="str">
        <f>IFERROR(VLOOKUP($N105,入力シート!$A$3:$U$52,5)&amp;"","")</f>
        <v/>
      </c>
      <c r="E106" s="95" t="e">
        <f>VLOOKUP($N$16,入力シート!$A$3:$U$52,6)</f>
        <v>#N/A</v>
      </c>
      <c r="F106" s="98" t="e">
        <f>VLOOKUP($N$16,入力シート!$A$3:$U$52,6)</f>
        <v>#N/A</v>
      </c>
      <c r="G106" s="95" t="e">
        <f>VLOOKUP($N$16,入力シート!$A$3:$U$52,6)</f>
        <v>#N/A</v>
      </c>
      <c r="H106" s="103" t="str">
        <f>IFERROR(VLOOKUP($N105,入力シート!$A$3:$U$52,15)&amp;"","")</f>
        <v/>
      </c>
      <c r="I106" s="104" t="e">
        <f>VLOOKUP($N$16,入力シート!$A$3:$U$52,6)</f>
        <v>#N/A</v>
      </c>
      <c r="J106" s="103" t="str">
        <f>IFERROR(VLOOKUP($N105,入力シート!$A$3:$U$52,18)&amp;"","")</f>
        <v/>
      </c>
      <c r="K106" s="107" t="e">
        <f>VLOOKUP($N$16,入力シート!$A$3:$U$52,6)</f>
        <v>#N/A</v>
      </c>
      <c r="N106" s="146"/>
    </row>
    <row r="107" spans="2:14" ht="10.8" customHeight="1">
      <c r="B107" s="110"/>
      <c r="C107" s="92"/>
      <c r="D107" s="102" t="e">
        <f>VLOOKUP($N$16,入力シート!$A$3:$U$52,6)</f>
        <v>#N/A</v>
      </c>
      <c r="E107" s="95" t="e">
        <f>VLOOKUP($N$16,入力シート!$A$3:$U$52,5)</f>
        <v>#N/A</v>
      </c>
      <c r="F107" s="98" t="e">
        <f>VLOOKUP($N$16,入力シート!$A$3:$U$52,5)</f>
        <v>#N/A</v>
      </c>
      <c r="G107" s="95" t="e">
        <f>VLOOKUP($N$16,入力シート!$A$3:$U$52,5)</f>
        <v>#N/A</v>
      </c>
      <c r="H107" s="103" t="e">
        <f>VLOOKUP($N$16,入力シート!$A$3:$U$52,5)</f>
        <v>#N/A</v>
      </c>
      <c r="I107" s="104" t="e">
        <f>VLOOKUP($N$16,入力シート!$A$3:$U$52,5)</f>
        <v>#N/A</v>
      </c>
      <c r="J107" s="103" t="e">
        <f>VLOOKUP($N$16,入力シート!$A$3:$U$52,5)</f>
        <v>#N/A</v>
      </c>
      <c r="K107" s="107" t="e">
        <f>VLOOKUP($N$16,入力シート!$A$3:$U$52,5)</f>
        <v>#N/A</v>
      </c>
      <c r="N107" s="146"/>
    </row>
    <row r="108" spans="2:14" ht="10.8" customHeight="1">
      <c r="B108" s="110"/>
      <c r="C108" s="93"/>
      <c r="D108" s="25" t="str">
        <f>IFERROR(IF(VLOOKUP($N105,入力シート!$A$3:$U$52,8)=0,"",VLOOKUP($N105,入力シート!$A$3:$U$52,8)),"")</f>
        <v/>
      </c>
      <c r="E108" s="96" t="e">
        <f>VLOOKUP($N$16,入力シート!$A$3:$U$52,6)</f>
        <v>#N/A</v>
      </c>
      <c r="F108" s="99" t="e">
        <f>VLOOKUP($N$16,入力シート!$A$3:$U$52,6)</f>
        <v>#N/A</v>
      </c>
      <c r="G108" s="96" t="e">
        <f>VLOOKUP($N$16,入力シート!$A$3:$U$52,6)</f>
        <v>#N/A</v>
      </c>
      <c r="H108" s="71" t="s">
        <v>165</v>
      </c>
      <c r="I108" s="65" t="str">
        <f>IFERROR(VLOOKUP($N105,入力シート!$A$3:$U$52,20)&amp;"","")</f>
        <v/>
      </c>
      <c r="J108" s="80" t="s">
        <v>167</v>
      </c>
      <c r="K108" s="66" t="str">
        <f>IFERROR(VLOOKUP($N105,入力シート!$A$3:$U$52,21)&amp;"","")</f>
        <v/>
      </c>
      <c r="N108" s="146"/>
    </row>
    <row r="109" spans="2:14" ht="10.8" customHeight="1">
      <c r="B109" s="110"/>
      <c r="C109" s="91">
        <v>4</v>
      </c>
      <c r="D109" s="81" t="str">
        <f>IFERROR(VLOOKUP($N109,入力シート!$A$3:$U$52,6)&amp;"","")</f>
        <v/>
      </c>
      <c r="E109" s="94" t="str">
        <f>IFERROR(VLOOKUP($N109,入力シート!$A$3:$U$52,7)&amp;"","")</f>
        <v/>
      </c>
      <c r="F109" s="97" t="str">
        <f>IFERROR(VLOOKUP($N109,入力シート!$A$3:$U$52,11)&amp;"","")</f>
        <v/>
      </c>
      <c r="G109" s="94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6"/>
    </row>
    <row r="110" spans="2:14" ht="10.8" customHeight="1">
      <c r="B110" s="110"/>
      <c r="C110" s="92"/>
      <c r="D110" s="101" t="str">
        <f>IFERROR(VLOOKUP($N109,入力シート!$A$3:$U$52,5)&amp;"","")</f>
        <v/>
      </c>
      <c r="E110" s="95" t="e">
        <f>VLOOKUP($N$16,入力シート!$A$3:$U$52,6)</f>
        <v>#N/A</v>
      </c>
      <c r="F110" s="98" t="e">
        <f>VLOOKUP($N$16,入力シート!$A$3:$U$52,6)</f>
        <v>#N/A</v>
      </c>
      <c r="G110" s="95" t="e">
        <f>VLOOKUP($N$16,入力シート!$A$3:$U$52,6)</f>
        <v>#N/A</v>
      </c>
      <c r="H110" s="103" t="str">
        <f>IFERROR(VLOOKUP($N109,入力シート!$A$3:$U$52,15)&amp;"","")</f>
        <v/>
      </c>
      <c r="I110" s="104" t="e">
        <f>VLOOKUP($N$16,入力シート!$A$3:$U$52,6)</f>
        <v>#N/A</v>
      </c>
      <c r="J110" s="103" t="str">
        <f>IFERROR(VLOOKUP($N109,入力シート!$A$3:$U$52,18)&amp;"","")</f>
        <v/>
      </c>
      <c r="K110" s="107" t="e">
        <f>VLOOKUP($N$16,入力シート!$A$3:$U$52,6)</f>
        <v>#N/A</v>
      </c>
      <c r="N110" s="146"/>
    </row>
    <row r="111" spans="2:14" ht="10.8" customHeight="1">
      <c r="B111" s="110"/>
      <c r="C111" s="92"/>
      <c r="D111" s="102" t="e">
        <f>VLOOKUP($N$16,入力シート!$A$3:$U$52,6)</f>
        <v>#N/A</v>
      </c>
      <c r="E111" s="95" t="e">
        <f>VLOOKUP($N$16,入力シート!$A$3:$U$52,5)</f>
        <v>#N/A</v>
      </c>
      <c r="F111" s="98" t="e">
        <f>VLOOKUP($N$16,入力シート!$A$3:$U$52,5)</f>
        <v>#N/A</v>
      </c>
      <c r="G111" s="95" t="e">
        <f>VLOOKUP($N$16,入力シート!$A$3:$U$52,5)</f>
        <v>#N/A</v>
      </c>
      <c r="H111" s="105" t="e">
        <f>VLOOKUP($N$16,入力シート!$A$3:$U$52,5)</f>
        <v>#N/A</v>
      </c>
      <c r="I111" s="106" t="e">
        <f>VLOOKUP($N$16,入力シート!$A$3:$U$52,5)</f>
        <v>#N/A</v>
      </c>
      <c r="J111" s="105" t="e">
        <f>VLOOKUP($N$16,入力シート!$A$3:$U$52,5)</f>
        <v>#N/A</v>
      </c>
      <c r="K111" s="108" t="e">
        <f>VLOOKUP($N$16,入力シート!$A$3:$U$52,5)</f>
        <v>#N/A</v>
      </c>
      <c r="N111" s="146"/>
    </row>
    <row r="112" spans="2:14" ht="10.8" customHeight="1">
      <c r="B112" s="110"/>
      <c r="C112" s="93"/>
      <c r="D112" s="25" t="str">
        <f>IFERROR(IF(VLOOKUP($N109,入力シート!$A$3:$U$52,8)=0,"",VLOOKUP($N109,入力シート!$A$3:$U$52,8)),"")</f>
        <v/>
      </c>
      <c r="E112" s="96" t="e">
        <f>VLOOKUP($N$16,入力シート!$A$3:$U$52,6)</f>
        <v>#N/A</v>
      </c>
      <c r="F112" s="99" t="e">
        <f>VLOOKUP($N$16,入力シート!$A$3:$U$52,6)</f>
        <v>#N/A</v>
      </c>
      <c r="G112" s="96" t="e">
        <f>VLOOKUP($N$16,入力シート!$A$3:$U$52,6)</f>
        <v>#N/A</v>
      </c>
      <c r="H112" s="28" t="s">
        <v>165</v>
      </c>
      <c r="I112" s="67" t="str">
        <f>IFERROR(VLOOKUP($N109,入力シート!$A$3:$U$52,20)&amp;"","")</f>
        <v/>
      </c>
      <c r="J112" s="29" t="s">
        <v>167</v>
      </c>
      <c r="K112" s="26" t="str">
        <f>IFERROR(VLOOKUP($N109,入力シート!$A$3:$U$52,21)&amp;"","")</f>
        <v/>
      </c>
      <c r="N112" s="146"/>
    </row>
    <row r="113" spans="2:14" ht="10.8" customHeight="1">
      <c r="B113" s="110"/>
      <c r="C113" s="92">
        <v>5</v>
      </c>
      <c r="D113" s="81" t="str">
        <f>IFERROR(VLOOKUP($N113,入力シート!$A$3:$U$52,6)&amp;"","")</f>
        <v/>
      </c>
      <c r="E113" s="94" t="str">
        <f>IFERROR(VLOOKUP($N113,入力シート!$A$3:$U$52,7)&amp;"","")</f>
        <v/>
      </c>
      <c r="F113" s="97" t="str">
        <f>IFERROR(VLOOKUP($N113,入力シート!$A$3:$U$52,11)&amp;"","")</f>
        <v/>
      </c>
      <c r="G113" s="94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6"/>
    </row>
    <row r="114" spans="2:14" ht="10.8" customHeight="1">
      <c r="B114" s="110"/>
      <c r="C114" s="92"/>
      <c r="D114" s="101" t="str">
        <f>IFERROR(VLOOKUP($N113,入力シート!$A$3:$U$52,5)&amp;"","")</f>
        <v/>
      </c>
      <c r="E114" s="95" t="e">
        <f>VLOOKUP($N$16,入力シート!$A$3:$U$52,6)</f>
        <v>#N/A</v>
      </c>
      <c r="F114" s="98" t="e">
        <f>VLOOKUP($N$16,入力シート!$A$3:$U$52,6)</f>
        <v>#N/A</v>
      </c>
      <c r="G114" s="95" t="e">
        <f>VLOOKUP($N$16,入力シート!$A$3:$U$52,6)</f>
        <v>#N/A</v>
      </c>
      <c r="H114" s="103" t="str">
        <f>IFERROR(VLOOKUP($N113,入力シート!$A$3:$U$52,15)&amp;"","")</f>
        <v/>
      </c>
      <c r="I114" s="104" t="e">
        <f>VLOOKUP($N$16,入力シート!$A$3:$U$52,6)</f>
        <v>#N/A</v>
      </c>
      <c r="J114" s="103" t="str">
        <f>IFERROR(VLOOKUP($N113,入力シート!$A$3:$U$52,18)&amp;"","")</f>
        <v/>
      </c>
      <c r="K114" s="107" t="e">
        <f>VLOOKUP($N$16,入力シート!$A$3:$U$52,6)</f>
        <v>#N/A</v>
      </c>
      <c r="N114" s="146"/>
    </row>
    <row r="115" spans="2:14" ht="10.8" customHeight="1">
      <c r="B115" s="110"/>
      <c r="C115" s="92"/>
      <c r="D115" s="102" t="e">
        <f>VLOOKUP($N$16,入力シート!$A$3:$U$52,6)</f>
        <v>#N/A</v>
      </c>
      <c r="E115" s="95" t="e">
        <f>VLOOKUP($N$16,入力シート!$A$3:$U$52,5)</f>
        <v>#N/A</v>
      </c>
      <c r="F115" s="98" t="e">
        <f>VLOOKUP($N$16,入力シート!$A$3:$U$52,5)</f>
        <v>#N/A</v>
      </c>
      <c r="G115" s="95" t="e">
        <f>VLOOKUP($N$16,入力シート!$A$3:$U$52,5)</f>
        <v>#N/A</v>
      </c>
      <c r="H115" s="103" t="e">
        <f>VLOOKUP($N$16,入力シート!$A$3:$U$52,5)</f>
        <v>#N/A</v>
      </c>
      <c r="I115" s="104" t="e">
        <f>VLOOKUP($N$16,入力シート!$A$3:$U$52,5)</f>
        <v>#N/A</v>
      </c>
      <c r="J115" s="103" t="e">
        <f>VLOOKUP($N$16,入力シート!$A$3:$U$52,5)</f>
        <v>#N/A</v>
      </c>
      <c r="K115" s="107" t="e">
        <f>VLOOKUP($N$16,入力シート!$A$3:$U$52,5)</f>
        <v>#N/A</v>
      </c>
      <c r="N115" s="146"/>
    </row>
    <row r="116" spans="2:14" ht="10.8" customHeight="1">
      <c r="B116" s="110"/>
      <c r="C116" s="93"/>
      <c r="D116" s="25" t="str">
        <f>IFERROR(IF(VLOOKUP($N113,入力シート!$A$3:$U$52,8)=0,"",VLOOKUP($N113,入力シート!$A$3:$U$52,8)),"")</f>
        <v/>
      </c>
      <c r="E116" s="96" t="e">
        <f>VLOOKUP($N$16,入力シート!$A$3:$U$52,6)</f>
        <v>#N/A</v>
      </c>
      <c r="F116" s="99" t="e">
        <f>VLOOKUP($N$16,入力シート!$A$3:$U$52,6)</f>
        <v>#N/A</v>
      </c>
      <c r="G116" s="96" t="e">
        <f>VLOOKUP($N$16,入力シート!$A$3:$U$52,6)</f>
        <v>#N/A</v>
      </c>
      <c r="H116" s="71" t="s">
        <v>165</v>
      </c>
      <c r="I116" s="65" t="str">
        <f>IFERROR(VLOOKUP($N113,入力シート!$A$3:$U$52,20)&amp;"","")</f>
        <v/>
      </c>
      <c r="J116" s="80" t="s">
        <v>167</v>
      </c>
      <c r="K116" s="66" t="str">
        <f>IFERROR(VLOOKUP($N113,入力シート!$A$3:$U$52,21)&amp;"","")</f>
        <v/>
      </c>
      <c r="N116" s="146"/>
    </row>
    <row r="117" spans="2:14" ht="10.8" customHeight="1">
      <c r="B117" s="110"/>
      <c r="C117" s="91">
        <v>6</v>
      </c>
      <c r="D117" s="81" t="str">
        <f>IFERROR(VLOOKUP($N117,入力シート!$A$3:$U$52,6)&amp;"","")</f>
        <v/>
      </c>
      <c r="E117" s="94" t="str">
        <f>IFERROR(VLOOKUP($N117,入力シート!$A$3:$U$52,7)&amp;"","")</f>
        <v/>
      </c>
      <c r="F117" s="97" t="str">
        <f>IFERROR(VLOOKUP($N117,入力シート!$A$3:$U$52,11)&amp;"","")</f>
        <v/>
      </c>
      <c r="G117" s="94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6"/>
    </row>
    <row r="118" spans="2:14" ht="10.8" customHeight="1">
      <c r="B118" s="110"/>
      <c r="C118" s="92"/>
      <c r="D118" s="101" t="str">
        <f>IFERROR(VLOOKUP($N117,入力シート!$A$3:$U$52,5)&amp;"","")</f>
        <v/>
      </c>
      <c r="E118" s="95" t="e">
        <f>VLOOKUP($N$16,入力シート!$A$3:$U$52,6)</f>
        <v>#N/A</v>
      </c>
      <c r="F118" s="98" t="e">
        <f>VLOOKUP($N$16,入力シート!$A$3:$U$52,6)</f>
        <v>#N/A</v>
      </c>
      <c r="G118" s="95" t="e">
        <f>VLOOKUP($N$16,入力シート!$A$3:$U$52,6)</f>
        <v>#N/A</v>
      </c>
      <c r="H118" s="103" t="str">
        <f>IFERROR(VLOOKUP($N117,入力シート!$A$3:$U$52,15)&amp;"","")</f>
        <v/>
      </c>
      <c r="I118" s="104" t="e">
        <f>VLOOKUP($N$16,入力シート!$A$3:$U$52,6)</f>
        <v>#N/A</v>
      </c>
      <c r="J118" s="103" t="str">
        <f>IFERROR(VLOOKUP($N117,入力シート!$A$3:$U$52,18)&amp;"","")</f>
        <v/>
      </c>
      <c r="K118" s="107" t="e">
        <f>VLOOKUP($N$16,入力シート!$A$3:$U$52,6)</f>
        <v>#N/A</v>
      </c>
      <c r="N118" s="146"/>
    </row>
    <row r="119" spans="2:14" ht="10.8" customHeight="1">
      <c r="B119" s="110"/>
      <c r="C119" s="92"/>
      <c r="D119" s="102" t="e">
        <f>VLOOKUP($N$16,入力シート!$A$3:$U$52,6)</f>
        <v>#N/A</v>
      </c>
      <c r="E119" s="95" t="e">
        <f>VLOOKUP($N$16,入力シート!$A$3:$U$52,5)</f>
        <v>#N/A</v>
      </c>
      <c r="F119" s="98" t="e">
        <f>VLOOKUP($N$16,入力シート!$A$3:$U$52,5)</f>
        <v>#N/A</v>
      </c>
      <c r="G119" s="95" t="e">
        <f>VLOOKUP($N$16,入力シート!$A$3:$U$52,5)</f>
        <v>#N/A</v>
      </c>
      <c r="H119" s="105" t="e">
        <f>VLOOKUP($N$16,入力シート!$A$3:$U$52,5)</f>
        <v>#N/A</v>
      </c>
      <c r="I119" s="106" t="e">
        <f>VLOOKUP($N$16,入力シート!$A$3:$U$52,5)</f>
        <v>#N/A</v>
      </c>
      <c r="J119" s="105" t="e">
        <f>VLOOKUP($N$16,入力シート!$A$3:$U$52,5)</f>
        <v>#N/A</v>
      </c>
      <c r="K119" s="108" t="e">
        <f>VLOOKUP($N$16,入力シート!$A$3:$U$52,5)</f>
        <v>#N/A</v>
      </c>
      <c r="N119" s="146"/>
    </row>
    <row r="120" spans="2:14" ht="10.8" customHeight="1">
      <c r="B120" s="110"/>
      <c r="C120" s="93"/>
      <c r="D120" s="25" t="str">
        <f>IFERROR(IF(VLOOKUP($N117,入力シート!$A$3:$U$52,8)=0,"",VLOOKUP($N117,入力シート!$A$3:$U$52,8)),"")</f>
        <v/>
      </c>
      <c r="E120" s="96" t="e">
        <f>VLOOKUP($N$16,入力シート!$A$3:$U$52,6)</f>
        <v>#N/A</v>
      </c>
      <c r="F120" s="99" t="e">
        <f>VLOOKUP($N$16,入力シート!$A$3:$U$52,6)</f>
        <v>#N/A</v>
      </c>
      <c r="G120" s="96" t="e">
        <f>VLOOKUP($N$16,入力シート!$A$3:$U$52,6)</f>
        <v>#N/A</v>
      </c>
      <c r="H120" s="28" t="s">
        <v>165</v>
      </c>
      <c r="I120" s="67" t="str">
        <f>IFERROR(VLOOKUP($N117,入力シート!$A$3:$U$52,20)&amp;"","")</f>
        <v/>
      </c>
      <c r="J120" s="29" t="s">
        <v>167</v>
      </c>
      <c r="K120" s="26" t="str">
        <f>IFERROR(VLOOKUP($N117,入力シート!$A$3:$U$52,21)&amp;"","")</f>
        <v/>
      </c>
      <c r="N120" s="146"/>
    </row>
    <row r="121" spans="2:14" ht="10.8" customHeight="1">
      <c r="B121" s="110"/>
      <c r="C121" s="92">
        <v>7</v>
      </c>
      <c r="D121" s="81" t="str">
        <f>IFERROR(VLOOKUP($N121,入力シート!$A$3:$U$52,6)&amp;"","")</f>
        <v/>
      </c>
      <c r="E121" s="94" t="str">
        <f>IFERROR(VLOOKUP($N121,入力シート!$A$3:$U$52,7)&amp;"","")</f>
        <v/>
      </c>
      <c r="F121" s="97" t="str">
        <f>IFERROR(VLOOKUP($N121,入力シート!$A$3:$U$52,11)&amp;"","")</f>
        <v/>
      </c>
      <c r="G121" s="94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6"/>
    </row>
    <row r="122" spans="2:14" ht="10.8" customHeight="1">
      <c r="B122" s="110"/>
      <c r="C122" s="92"/>
      <c r="D122" s="101" t="str">
        <f>IFERROR(VLOOKUP($N121,入力シート!$A$3:$U$52,5)&amp;"","")</f>
        <v/>
      </c>
      <c r="E122" s="95" t="e">
        <f>VLOOKUP($N$16,入力シート!$A$3:$U$52,6)</f>
        <v>#N/A</v>
      </c>
      <c r="F122" s="98" t="e">
        <f>VLOOKUP($N$16,入力シート!$A$3:$U$52,6)</f>
        <v>#N/A</v>
      </c>
      <c r="G122" s="95" t="e">
        <f>VLOOKUP($N$16,入力シート!$A$3:$U$52,6)</f>
        <v>#N/A</v>
      </c>
      <c r="H122" s="103" t="str">
        <f>IFERROR(VLOOKUP($N121,入力シート!$A$3:$U$52,15)&amp;"","")</f>
        <v/>
      </c>
      <c r="I122" s="104" t="e">
        <f>VLOOKUP($N$16,入力シート!$A$3:$U$52,6)</f>
        <v>#N/A</v>
      </c>
      <c r="J122" s="103" t="str">
        <f>IFERROR(VLOOKUP($N121,入力シート!$A$3:$U$52,18)&amp;"","")</f>
        <v/>
      </c>
      <c r="K122" s="107" t="e">
        <f>VLOOKUP($N$16,入力シート!$A$3:$U$52,6)</f>
        <v>#N/A</v>
      </c>
      <c r="N122" s="146"/>
    </row>
    <row r="123" spans="2:14" ht="10.8" customHeight="1">
      <c r="B123" s="110"/>
      <c r="C123" s="92"/>
      <c r="D123" s="102" t="e">
        <f>VLOOKUP($N$16,入力シート!$A$3:$U$52,6)</f>
        <v>#N/A</v>
      </c>
      <c r="E123" s="95" t="e">
        <f>VLOOKUP($N$16,入力シート!$A$3:$U$52,5)</f>
        <v>#N/A</v>
      </c>
      <c r="F123" s="98" t="e">
        <f>VLOOKUP($N$16,入力シート!$A$3:$U$52,5)</f>
        <v>#N/A</v>
      </c>
      <c r="G123" s="95" t="e">
        <f>VLOOKUP($N$16,入力シート!$A$3:$U$52,5)</f>
        <v>#N/A</v>
      </c>
      <c r="H123" s="103" t="e">
        <f>VLOOKUP($N$16,入力シート!$A$3:$U$52,5)</f>
        <v>#N/A</v>
      </c>
      <c r="I123" s="104" t="e">
        <f>VLOOKUP($N$16,入力シート!$A$3:$U$52,5)</f>
        <v>#N/A</v>
      </c>
      <c r="J123" s="103" t="e">
        <f>VLOOKUP($N$16,入力シート!$A$3:$U$52,5)</f>
        <v>#N/A</v>
      </c>
      <c r="K123" s="107" t="e">
        <f>VLOOKUP($N$16,入力シート!$A$3:$U$52,5)</f>
        <v>#N/A</v>
      </c>
      <c r="N123" s="146"/>
    </row>
    <row r="124" spans="2:14" ht="10.8" customHeight="1">
      <c r="B124" s="110"/>
      <c r="C124" s="93"/>
      <c r="D124" s="25" t="str">
        <f>IFERROR(IF(VLOOKUP($N121,入力シート!$A$3:$U$52,8)=0,"",VLOOKUP($N121,入力シート!$A$3:$U$52,8)),"")</f>
        <v/>
      </c>
      <c r="E124" s="96" t="e">
        <f>VLOOKUP($N$16,入力シート!$A$3:$U$52,6)</f>
        <v>#N/A</v>
      </c>
      <c r="F124" s="99" t="e">
        <f>VLOOKUP($N$16,入力シート!$A$3:$U$52,6)</f>
        <v>#N/A</v>
      </c>
      <c r="G124" s="96" t="e">
        <f>VLOOKUP($N$16,入力シート!$A$3:$U$52,6)</f>
        <v>#N/A</v>
      </c>
      <c r="H124" s="71" t="s">
        <v>165</v>
      </c>
      <c r="I124" s="65" t="str">
        <f>IFERROR(VLOOKUP($N121,入力シート!$A$3:$U$52,20)&amp;"","")</f>
        <v/>
      </c>
      <c r="J124" s="80" t="s">
        <v>167</v>
      </c>
      <c r="K124" s="66" t="str">
        <f>IFERROR(VLOOKUP($N121,入力シート!$A$3:$U$52,21)&amp;"","")</f>
        <v/>
      </c>
      <c r="N124" s="146"/>
    </row>
    <row r="125" spans="2:14" ht="10.8" customHeight="1">
      <c r="B125" s="110"/>
      <c r="C125" s="91">
        <v>8</v>
      </c>
      <c r="D125" s="81" t="str">
        <f>IFERROR(VLOOKUP($N125,入力シート!$A$3:$U$52,6)&amp;"","")</f>
        <v/>
      </c>
      <c r="E125" s="94" t="str">
        <f>IFERROR(VLOOKUP($N125,入力シート!$A$3:$U$52,7)&amp;"","")</f>
        <v/>
      </c>
      <c r="F125" s="97" t="str">
        <f>IFERROR(VLOOKUP($N125,入力シート!$A$3:$U$52,11)&amp;"","")</f>
        <v/>
      </c>
      <c r="G125" s="94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6"/>
    </row>
    <row r="126" spans="2:14" ht="10.8" customHeight="1">
      <c r="B126" s="110"/>
      <c r="C126" s="92"/>
      <c r="D126" s="101" t="str">
        <f>IFERROR(VLOOKUP($N125,入力シート!$A$3:$U$52,5)&amp;"","")</f>
        <v/>
      </c>
      <c r="E126" s="95" t="e">
        <f>VLOOKUP($N$16,入力シート!$A$3:$U$52,6)</f>
        <v>#N/A</v>
      </c>
      <c r="F126" s="98" t="e">
        <f>VLOOKUP($N$16,入力シート!$A$3:$U$52,6)</f>
        <v>#N/A</v>
      </c>
      <c r="G126" s="95" t="e">
        <f>VLOOKUP($N$16,入力シート!$A$3:$U$52,6)</f>
        <v>#N/A</v>
      </c>
      <c r="H126" s="103" t="str">
        <f>IFERROR(VLOOKUP($N125,入力シート!$A$3:$U$52,15)&amp;"","")</f>
        <v/>
      </c>
      <c r="I126" s="104" t="e">
        <f>VLOOKUP($N$16,入力シート!$A$3:$U$52,6)</f>
        <v>#N/A</v>
      </c>
      <c r="J126" s="103" t="str">
        <f>IFERROR(VLOOKUP($N125,入力シート!$A$3:$U$52,18)&amp;"","")</f>
        <v/>
      </c>
      <c r="K126" s="107" t="e">
        <f>VLOOKUP($N$16,入力シート!$A$3:$U$52,6)</f>
        <v>#N/A</v>
      </c>
      <c r="N126" s="146"/>
    </row>
    <row r="127" spans="2:14" ht="10.8" customHeight="1">
      <c r="B127" s="110"/>
      <c r="C127" s="92"/>
      <c r="D127" s="102" t="e">
        <f>VLOOKUP($N$16,入力シート!$A$3:$U$52,6)</f>
        <v>#N/A</v>
      </c>
      <c r="E127" s="95" t="e">
        <f>VLOOKUP($N$16,入力シート!$A$3:$U$52,5)</f>
        <v>#N/A</v>
      </c>
      <c r="F127" s="98" t="e">
        <f>VLOOKUP($N$16,入力シート!$A$3:$U$52,5)</f>
        <v>#N/A</v>
      </c>
      <c r="G127" s="95" t="e">
        <f>VLOOKUP($N$16,入力シート!$A$3:$U$52,5)</f>
        <v>#N/A</v>
      </c>
      <c r="H127" s="105" t="e">
        <f>VLOOKUP($N$16,入力シート!$A$3:$U$52,5)</f>
        <v>#N/A</v>
      </c>
      <c r="I127" s="106" t="e">
        <f>VLOOKUP($N$16,入力シート!$A$3:$U$52,5)</f>
        <v>#N/A</v>
      </c>
      <c r="J127" s="105" t="e">
        <f>VLOOKUP($N$16,入力シート!$A$3:$U$52,5)</f>
        <v>#N/A</v>
      </c>
      <c r="K127" s="108" t="e">
        <f>VLOOKUP($N$16,入力シート!$A$3:$U$52,5)</f>
        <v>#N/A</v>
      </c>
      <c r="N127" s="146"/>
    </row>
    <row r="128" spans="2:14" ht="10.8" customHeight="1">
      <c r="B128" s="110"/>
      <c r="C128" s="93"/>
      <c r="D128" s="25" t="str">
        <f>IFERROR(IF(VLOOKUP($N125,入力シート!$A$3:$U$52,8)=0,"",VLOOKUP($N125,入力シート!$A$3:$U$52,8)),"")</f>
        <v/>
      </c>
      <c r="E128" s="96" t="e">
        <f>VLOOKUP($N$16,入力シート!$A$3:$U$52,6)</f>
        <v>#N/A</v>
      </c>
      <c r="F128" s="99" t="e">
        <f>VLOOKUP($N$16,入力シート!$A$3:$U$52,6)</f>
        <v>#N/A</v>
      </c>
      <c r="G128" s="96" t="e">
        <f>VLOOKUP($N$16,入力シート!$A$3:$U$52,6)</f>
        <v>#N/A</v>
      </c>
      <c r="H128" s="28" t="s">
        <v>165</v>
      </c>
      <c r="I128" s="67" t="str">
        <f>IFERROR(VLOOKUP($N125,入力シート!$A$3:$U$52,20)&amp;"","")</f>
        <v/>
      </c>
      <c r="J128" s="29" t="s">
        <v>167</v>
      </c>
      <c r="K128" s="26" t="str">
        <f>IFERROR(VLOOKUP($N125,入力シート!$A$3:$U$52,21)&amp;"","")</f>
        <v/>
      </c>
      <c r="N128" s="146"/>
    </row>
    <row r="129" spans="2:14" ht="10.8" customHeight="1">
      <c r="B129" s="110"/>
      <c r="C129" s="92">
        <v>9</v>
      </c>
      <c r="D129" s="81" t="str">
        <f>IFERROR(VLOOKUP($N129,入力シート!$A$3:$U$52,6)&amp;"","")</f>
        <v/>
      </c>
      <c r="E129" s="94" t="str">
        <f>IFERROR(VLOOKUP($N129,入力シート!$A$3:$U$52,7)&amp;"","")</f>
        <v/>
      </c>
      <c r="F129" s="97" t="str">
        <f>IFERROR(VLOOKUP($N129,入力シート!$A$3:$U$52,11)&amp;"","")</f>
        <v/>
      </c>
      <c r="G129" s="94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6"/>
    </row>
    <row r="130" spans="2:14" ht="10.8" customHeight="1">
      <c r="B130" s="110"/>
      <c r="C130" s="92"/>
      <c r="D130" s="101" t="str">
        <f>IFERROR(VLOOKUP($N129,入力シート!$A$3:$U$52,5)&amp;"","")</f>
        <v/>
      </c>
      <c r="E130" s="95" t="e">
        <f>VLOOKUP($N$16,入力シート!$A$3:$U$52,6)</f>
        <v>#N/A</v>
      </c>
      <c r="F130" s="98" t="e">
        <f>VLOOKUP($N$16,入力シート!$A$3:$U$52,6)</f>
        <v>#N/A</v>
      </c>
      <c r="G130" s="95" t="e">
        <f>VLOOKUP($N$16,入力シート!$A$3:$U$52,6)</f>
        <v>#N/A</v>
      </c>
      <c r="H130" s="103" t="str">
        <f>IFERROR(VLOOKUP($N129,入力シート!$A$3:$U$52,15)&amp;"","")</f>
        <v/>
      </c>
      <c r="I130" s="104" t="e">
        <f>VLOOKUP($N$16,入力シート!$A$3:$U$52,6)</f>
        <v>#N/A</v>
      </c>
      <c r="J130" s="103" t="str">
        <f>IFERROR(VLOOKUP($N129,入力シート!$A$3:$U$52,18)&amp;"","")</f>
        <v/>
      </c>
      <c r="K130" s="107" t="e">
        <f>VLOOKUP($N$16,入力シート!$A$3:$U$52,6)</f>
        <v>#N/A</v>
      </c>
      <c r="N130" s="146"/>
    </row>
    <row r="131" spans="2:14" ht="10.8" customHeight="1">
      <c r="B131" s="110"/>
      <c r="C131" s="92"/>
      <c r="D131" s="102" t="e">
        <f>VLOOKUP($N$16,入力シート!$A$3:$U$52,6)</f>
        <v>#N/A</v>
      </c>
      <c r="E131" s="95" t="e">
        <f>VLOOKUP($N$16,入力シート!$A$3:$U$52,5)</f>
        <v>#N/A</v>
      </c>
      <c r="F131" s="98" t="e">
        <f>VLOOKUP($N$16,入力シート!$A$3:$U$52,5)</f>
        <v>#N/A</v>
      </c>
      <c r="G131" s="95" t="e">
        <f>VLOOKUP($N$16,入力シート!$A$3:$U$52,5)</f>
        <v>#N/A</v>
      </c>
      <c r="H131" s="103" t="e">
        <f>VLOOKUP($N$16,入力シート!$A$3:$U$52,5)</f>
        <v>#N/A</v>
      </c>
      <c r="I131" s="104" t="e">
        <f>VLOOKUP($N$16,入力シート!$A$3:$U$52,5)</f>
        <v>#N/A</v>
      </c>
      <c r="J131" s="103" t="e">
        <f>VLOOKUP($N$16,入力シート!$A$3:$U$52,5)</f>
        <v>#N/A</v>
      </c>
      <c r="K131" s="107" t="e">
        <f>VLOOKUP($N$16,入力シート!$A$3:$U$52,5)</f>
        <v>#N/A</v>
      </c>
      <c r="N131" s="146"/>
    </row>
    <row r="132" spans="2:14" ht="10.8" customHeight="1">
      <c r="B132" s="110"/>
      <c r="C132" s="93"/>
      <c r="D132" s="25" t="str">
        <f>IFERROR(IF(VLOOKUP($N129,入力シート!$A$3:$U$52,8)=0,"",VLOOKUP($N129,入力シート!$A$3:$U$52,8)),"")</f>
        <v/>
      </c>
      <c r="E132" s="96" t="e">
        <f>VLOOKUP($N$16,入力シート!$A$3:$U$52,6)</f>
        <v>#N/A</v>
      </c>
      <c r="F132" s="99" t="e">
        <f>VLOOKUP($N$16,入力シート!$A$3:$U$52,6)</f>
        <v>#N/A</v>
      </c>
      <c r="G132" s="96" t="e">
        <f>VLOOKUP($N$16,入力シート!$A$3:$U$52,6)</f>
        <v>#N/A</v>
      </c>
      <c r="H132" s="71" t="s">
        <v>165</v>
      </c>
      <c r="I132" s="65" t="str">
        <f>IFERROR(VLOOKUP($N129,入力シート!$A$3:$U$52,20)&amp;"","")</f>
        <v/>
      </c>
      <c r="J132" s="80" t="s">
        <v>167</v>
      </c>
      <c r="K132" s="66" t="str">
        <f>IFERROR(VLOOKUP($N129,入力シート!$A$3:$U$52,21)&amp;"","")</f>
        <v/>
      </c>
      <c r="N132" s="146"/>
    </row>
    <row r="133" spans="2:14" ht="10.8" customHeight="1">
      <c r="B133" s="110"/>
      <c r="C133" s="91">
        <v>10</v>
      </c>
      <c r="D133" s="81" t="str">
        <f>IFERROR(VLOOKUP($N133,入力シート!$A$3:$U$52,6)&amp;"","")</f>
        <v/>
      </c>
      <c r="E133" s="94" t="str">
        <f>IFERROR(VLOOKUP($N133,入力シート!$A$3:$U$52,7)&amp;"","")</f>
        <v/>
      </c>
      <c r="F133" s="97" t="str">
        <f>IFERROR(VLOOKUP($N133,入力シート!$A$3:$U$52,11)&amp;"","")</f>
        <v/>
      </c>
      <c r="G133" s="94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6"/>
    </row>
    <row r="134" spans="2:14" ht="10.8" customHeight="1">
      <c r="B134" s="110"/>
      <c r="C134" s="92"/>
      <c r="D134" s="101" t="str">
        <f>IFERROR(VLOOKUP($N133,入力シート!$A$3:$U$52,5)&amp;"","")</f>
        <v/>
      </c>
      <c r="E134" s="95" t="e">
        <f>VLOOKUP($N$16,入力シート!$A$3:$U$52,6)</f>
        <v>#N/A</v>
      </c>
      <c r="F134" s="98" t="e">
        <f>VLOOKUP($N$16,入力シート!$A$3:$U$52,6)</f>
        <v>#N/A</v>
      </c>
      <c r="G134" s="95" t="e">
        <f>VLOOKUP($N$16,入力シート!$A$3:$U$52,6)</f>
        <v>#N/A</v>
      </c>
      <c r="H134" s="103" t="str">
        <f>IFERROR(VLOOKUP($N133,入力シート!$A$3:$U$52,15)&amp;"","")</f>
        <v/>
      </c>
      <c r="I134" s="104" t="e">
        <f>VLOOKUP($N$16,入力シート!$A$3:$U$52,6)</f>
        <v>#N/A</v>
      </c>
      <c r="J134" s="103" t="str">
        <f>IFERROR(VLOOKUP($N133,入力シート!$A$3:$U$52,18)&amp;"","")</f>
        <v/>
      </c>
      <c r="K134" s="107" t="e">
        <f>VLOOKUP($N$16,入力シート!$A$3:$U$52,6)</f>
        <v>#N/A</v>
      </c>
      <c r="N134" s="146"/>
    </row>
    <row r="135" spans="2:14" ht="10.8" customHeight="1">
      <c r="B135" s="110"/>
      <c r="C135" s="92"/>
      <c r="D135" s="102" t="e">
        <f>VLOOKUP($N$16,入力シート!$A$3:$U$52,6)</f>
        <v>#N/A</v>
      </c>
      <c r="E135" s="95" t="e">
        <f>VLOOKUP($N$16,入力シート!$A$3:$U$52,5)</f>
        <v>#N/A</v>
      </c>
      <c r="F135" s="98" t="e">
        <f>VLOOKUP($N$16,入力シート!$A$3:$U$52,5)</f>
        <v>#N/A</v>
      </c>
      <c r="G135" s="95" t="e">
        <f>VLOOKUP($N$16,入力シート!$A$3:$U$52,5)</f>
        <v>#N/A</v>
      </c>
      <c r="H135" s="105" t="e">
        <f>VLOOKUP($N$16,入力シート!$A$3:$U$52,5)</f>
        <v>#N/A</v>
      </c>
      <c r="I135" s="106" t="e">
        <f>VLOOKUP($N$16,入力シート!$A$3:$U$52,5)</f>
        <v>#N/A</v>
      </c>
      <c r="J135" s="105" t="e">
        <f>VLOOKUP($N$16,入力シート!$A$3:$U$52,5)</f>
        <v>#N/A</v>
      </c>
      <c r="K135" s="108" t="e">
        <f>VLOOKUP($N$16,入力シート!$A$3:$U$52,5)</f>
        <v>#N/A</v>
      </c>
      <c r="N135" s="146"/>
    </row>
    <row r="136" spans="2:14" ht="10.8" customHeight="1">
      <c r="B136" s="111"/>
      <c r="C136" s="93"/>
      <c r="D136" s="30" t="str">
        <f>IFERROR(IF(VLOOKUP($N133,入力シート!$A$3:$U$52,8)=0,"",VLOOKUP($N133,入力シート!$A$3:$U$52,8)),"")</f>
        <v/>
      </c>
      <c r="E136" s="96" t="e">
        <f>VLOOKUP($N$16,入力シート!$A$3:$U$52,6)</f>
        <v>#N/A</v>
      </c>
      <c r="F136" s="99" t="e">
        <f>VLOOKUP($N$16,入力シート!$A$3:$U$52,6)</f>
        <v>#N/A</v>
      </c>
      <c r="G136" s="96" t="e">
        <f>VLOOKUP($N$16,入力シート!$A$3:$U$52,6)</f>
        <v>#N/A</v>
      </c>
      <c r="H136" s="28" t="s">
        <v>165</v>
      </c>
      <c r="I136" s="67" t="str">
        <f>IFERROR(VLOOKUP($N133,入力シート!$A$3:$U$52,20)&amp;"","")</f>
        <v/>
      </c>
      <c r="J136" s="29" t="s">
        <v>167</v>
      </c>
      <c r="K136" s="26" t="str">
        <f>IFERROR(VLOOKUP($N133,入力シート!$A$3:$U$52,21)&amp;"","")</f>
        <v/>
      </c>
      <c r="N136" s="146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>
      <c r="B139" s="17"/>
      <c r="C139" s="17"/>
      <c r="D139" s="17"/>
      <c r="E139" s="89" t="s">
        <v>170</v>
      </c>
      <c r="F139" s="89"/>
      <c r="G139" s="17"/>
      <c r="H139" s="90" t="s">
        <v>173</v>
      </c>
      <c r="I139" s="90"/>
      <c r="J139" s="18"/>
      <c r="K139" s="18"/>
    </row>
    <row r="140" spans="2:14" ht="9.6" customHeight="1"/>
    <row r="141" spans="2:14" ht="16.2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>
      <c r="C143" s="10">
        <v>1</v>
      </c>
      <c r="D143" s="11" t="s">
        <v>100</v>
      </c>
      <c r="E143" s="147" t="str">
        <f>$E$3</f>
        <v>水泳競技（競泳）</v>
      </c>
      <c r="F143" s="147"/>
      <c r="G143" s="147"/>
      <c r="H143" s="147"/>
    </row>
    <row r="144" spans="2:14" ht="13.2" customHeight="1">
      <c r="C144" s="12"/>
      <c r="D144" s="13"/>
    </row>
    <row r="145" spans="2:14" ht="13.2" customHeight="1">
      <c r="C145" s="10">
        <v>2</v>
      </c>
      <c r="D145" s="11" t="s">
        <v>101</v>
      </c>
      <c r="E145" s="148" t="str">
        <f>$E$5</f>
        <v>（ 　成年 ・ 少年　 ）　（ 　男子 ・ 女子　 ）</v>
      </c>
      <c r="F145" s="148"/>
      <c r="G145" s="148"/>
      <c r="H145" s="148"/>
      <c r="I145" s="8" t="s">
        <v>84</v>
      </c>
    </row>
    <row r="146" spans="2:14" ht="13.2" customHeight="1">
      <c r="C146" s="12"/>
      <c r="D146" s="13"/>
      <c r="I146" s="12" t="s">
        <v>156</v>
      </c>
      <c r="J146" s="149" t="str">
        <f>$J$6</f>
        <v>令和　　年　　月　　日（　　）</v>
      </c>
      <c r="K146" s="149"/>
    </row>
    <row r="147" spans="2:14" ht="13.2" customHeight="1">
      <c r="C147" s="10">
        <v>3</v>
      </c>
      <c r="D147" s="11" t="s">
        <v>102</v>
      </c>
      <c r="E147" s="148" t="str">
        <f>$E$7</f>
        <v>令和５年　　月　　日（　　）　～　　　月　　日（　　）</v>
      </c>
      <c r="F147" s="148"/>
      <c r="G147" s="148"/>
      <c r="H147" s="148"/>
    </row>
    <row r="148" spans="2:14" ht="13.2" customHeight="1">
      <c r="C148" s="12"/>
      <c r="D148" s="13"/>
      <c r="I148" s="12" t="s">
        <v>157</v>
      </c>
      <c r="J148" s="149" t="str">
        <f>$J$8</f>
        <v>令和　　年　　月　　日（　　）</v>
      </c>
      <c r="K148" s="149"/>
    </row>
    <row r="149" spans="2:14" ht="13.2" customHeight="1">
      <c r="C149" s="10">
        <v>4</v>
      </c>
      <c r="D149" s="11" t="s">
        <v>159</v>
      </c>
      <c r="E149" s="148">
        <f>$E$9</f>
        <v>0</v>
      </c>
      <c r="F149" s="148"/>
      <c r="G149" s="148"/>
      <c r="H149" s="148"/>
    </row>
    <row r="150" spans="2:14" ht="13.2" customHeight="1">
      <c r="C150" s="12"/>
      <c r="D150" s="13"/>
    </row>
    <row r="151" spans="2:14" ht="13.2" customHeight="1">
      <c r="C151" s="10">
        <v>5</v>
      </c>
      <c r="D151" s="11" t="s">
        <v>103</v>
      </c>
      <c r="E151" s="148" t="str">
        <f>$E$11</f>
        <v>監督　　　名　　・　　選手　　　名　　・　　計　　　名</v>
      </c>
      <c r="F151" s="148"/>
      <c r="G151" s="148"/>
      <c r="H151" s="148"/>
    </row>
    <row r="152" spans="2:14" ht="13.2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>
      <c r="B153" s="134" t="s">
        <v>85</v>
      </c>
      <c r="C153" s="135"/>
      <c r="D153" s="31" t="s">
        <v>87</v>
      </c>
      <c r="E153" s="136" t="s">
        <v>71</v>
      </c>
      <c r="F153" s="139" t="s">
        <v>95</v>
      </c>
      <c r="G153" s="140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>
      <c r="B154" s="114"/>
      <c r="C154" s="115"/>
      <c r="D154" s="34" t="s">
        <v>88</v>
      </c>
      <c r="E154" s="137"/>
      <c r="F154" s="122"/>
      <c r="G154" s="141"/>
      <c r="H154" s="124" t="s">
        <v>168</v>
      </c>
      <c r="I154" s="126"/>
      <c r="J154" s="124" t="s">
        <v>99</v>
      </c>
      <c r="K154" s="126"/>
    </row>
    <row r="155" spans="2:14" ht="10.8" customHeight="1">
      <c r="B155" s="116"/>
      <c r="C155" s="117"/>
      <c r="D155" s="35" t="s">
        <v>89</v>
      </c>
      <c r="E155" s="138"/>
      <c r="F155" s="123"/>
      <c r="G155" s="142"/>
      <c r="H155" s="36" t="s">
        <v>166</v>
      </c>
      <c r="I155" s="37"/>
      <c r="J155" s="36" t="s">
        <v>169</v>
      </c>
      <c r="K155" s="37"/>
    </row>
    <row r="156" spans="2:14" ht="10.8" customHeight="1">
      <c r="B156" s="131" t="s">
        <v>90</v>
      </c>
      <c r="C156" s="91">
        <v>1</v>
      </c>
      <c r="D156" s="81" t="str">
        <f>IFERROR(VLOOKUP($N156,入力シート!$A$3:$U$52,6)&amp;"","")</f>
        <v/>
      </c>
      <c r="E156" s="94" t="str">
        <f>IFERROR(VLOOKUP($N156,入力シート!$A$3:$U$52,7)&amp;"","")</f>
        <v/>
      </c>
      <c r="F156" s="97" t="str">
        <f>IFERROR(VLOOKUP($N156,入力シート!$A$3:$U$52,11)&amp;"","")</f>
        <v/>
      </c>
      <c r="G156" s="127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6"/>
    </row>
    <row r="157" spans="2:14" ht="10.8" customHeight="1">
      <c r="B157" s="132"/>
      <c r="C157" s="92"/>
      <c r="D157" s="101" t="str">
        <f>IFERROR(VLOOKUP($N156,入力シート!$A$3:$U$52,5)&amp;"","")</f>
        <v/>
      </c>
      <c r="E157" s="95" t="e">
        <f>VLOOKUP($N$16,入力シート!$A$3:$U$52,6)</f>
        <v>#N/A</v>
      </c>
      <c r="F157" s="98" t="e">
        <f>VLOOKUP($N$16,入力シート!$A$3:$U$52,6)</f>
        <v>#N/A</v>
      </c>
      <c r="G157" s="128"/>
      <c r="H157" s="103" t="str">
        <f>IFERROR(VLOOKUP($N156,入力シート!$A$3:$U$52,15)&amp;"","")</f>
        <v/>
      </c>
      <c r="I157" s="104" t="e">
        <f>VLOOKUP($N$16,入力シート!$A$3:$U$52,6)</f>
        <v>#N/A</v>
      </c>
      <c r="J157" s="103" t="str">
        <f>IFERROR(VLOOKUP($N156,入力シート!$A$3:$U$52,18)&amp;"","")</f>
        <v/>
      </c>
      <c r="K157" s="107" t="e">
        <f>VLOOKUP($N$16,入力シート!$A$3:$U$52,6)</f>
        <v>#N/A</v>
      </c>
      <c r="N157" s="146"/>
    </row>
    <row r="158" spans="2:14" ht="10.8" customHeight="1">
      <c r="B158" s="132"/>
      <c r="C158" s="92"/>
      <c r="D158" s="102" t="e">
        <f>VLOOKUP($N$16,入力シート!$A$3:$U$52,6)</f>
        <v>#N/A</v>
      </c>
      <c r="E158" s="95" t="e">
        <f>VLOOKUP($N$16,入力シート!$A$3:$U$52,5)</f>
        <v>#N/A</v>
      </c>
      <c r="F158" s="98" t="e">
        <f>VLOOKUP($N$16,入力シート!$A$3:$U$52,5)</f>
        <v>#N/A</v>
      </c>
      <c r="G158" s="128"/>
      <c r="H158" s="103" t="e">
        <f>VLOOKUP($N$16,入力シート!$A$3:$U$52,5)</f>
        <v>#N/A</v>
      </c>
      <c r="I158" s="104" t="e">
        <f>VLOOKUP($N$16,入力シート!$A$3:$U$52,5)</f>
        <v>#N/A</v>
      </c>
      <c r="J158" s="103" t="e">
        <f>VLOOKUP($N$16,入力シート!$A$3:$U$52,5)</f>
        <v>#N/A</v>
      </c>
      <c r="K158" s="107" t="e">
        <f>VLOOKUP($N$16,入力シート!$A$3:$U$52,5)</f>
        <v>#N/A</v>
      </c>
      <c r="N158" s="146"/>
    </row>
    <row r="159" spans="2:14" ht="10.8" customHeight="1">
      <c r="B159" s="132"/>
      <c r="C159" s="92"/>
      <c r="D159" s="25" t="str">
        <f>IFERROR(IF(VLOOKUP($N156,入力シート!$A$3:$U$52,8)=0,"",VLOOKUP($N156,入力シート!$A$3:$U$52,8)),"")</f>
        <v/>
      </c>
      <c r="E159" s="96" t="e">
        <f>VLOOKUP($N$16,入力シート!$A$3:$U$52,6)</f>
        <v>#N/A</v>
      </c>
      <c r="F159" s="99" t="e">
        <f>VLOOKUP($N$16,入力シート!$A$3:$U$52,6)</f>
        <v>#N/A</v>
      </c>
      <c r="G159" s="133"/>
      <c r="H159" s="64" t="s">
        <v>165</v>
      </c>
      <c r="I159" s="65" t="str">
        <f>IFERROR(VLOOKUP($N156,入力シート!$A$3:$U$52,20)&amp;"","")</f>
        <v/>
      </c>
      <c r="J159" s="78" t="s">
        <v>167</v>
      </c>
      <c r="K159" s="66" t="str">
        <f>IFERROR(VLOOKUP($N156,入力シート!$A$3:$U$52,21)&amp;"","")</f>
        <v/>
      </c>
      <c r="N159" s="146"/>
    </row>
    <row r="160" spans="2:14" ht="10.8" customHeight="1">
      <c r="B160" s="132"/>
      <c r="C160" s="91">
        <v>2</v>
      </c>
      <c r="D160" s="81" t="str">
        <f>IFERROR(VLOOKUP($N160,入力シート!$A$3:$U$52,6)&amp;"","")</f>
        <v/>
      </c>
      <c r="E160" s="94" t="str">
        <f>IFERROR(VLOOKUP($N160,入力シート!$A$3:$U$52,7)&amp;"","")</f>
        <v/>
      </c>
      <c r="F160" s="97" t="str">
        <f>IFERROR(VLOOKUP($N160,入力シート!$A$3:$U$52,11)&amp;"","")</f>
        <v/>
      </c>
      <c r="G160" s="127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6"/>
    </row>
    <row r="161" spans="2:14" ht="10.8" customHeight="1">
      <c r="B161" s="132"/>
      <c r="C161" s="92"/>
      <c r="D161" s="101" t="str">
        <f>IFERROR(VLOOKUP($N160,入力シート!$A$3:$U$52,5)&amp;"","")</f>
        <v/>
      </c>
      <c r="E161" s="95" t="e">
        <f>VLOOKUP($N$16,入力シート!$A$3:$U$52,6)</f>
        <v>#N/A</v>
      </c>
      <c r="F161" s="98" t="e">
        <f>VLOOKUP($N$16,入力シート!$A$3:$U$52,6)</f>
        <v>#N/A</v>
      </c>
      <c r="G161" s="128"/>
      <c r="H161" s="103" t="str">
        <f>IFERROR(VLOOKUP($N160,入力シート!$A$3:$U$52,15)&amp;"","")</f>
        <v/>
      </c>
      <c r="I161" s="104" t="e">
        <f>VLOOKUP($N$16,入力シート!$A$3:$U$52,6)</f>
        <v>#N/A</v>
      </c>
      <c r="J161" s="103" t="str">
        <f>IFERROR(VLOOKUP($N160,入力シート!$A$3:$U$52,18)&amp;"","")</f>
        <v/>
      </c>
      <c r="K161" s="107" t="e">
        <f>VLOOKUP($N$16,入力シート!$A$3:$U$52,6)</f>
        <v>#N/A</v>
      </c>
      <c r="N161" s="146"/>
    </row>
    <row r="162" spans="2:14" ht="10.8" customHeight="1">
      <c r="B162" s="132"/>
      <c r="C162" s="92"/>
      <c r="D162" s="102" t="e">
        <f>VLOOKUP($N$16,入力シート!$A$3:$U$52,6)</f>
        <v>#N/A</v>
      </c>
      <c r="E162" s="95" t="e">
        <f>VLOOKUP($N$16,入力シート!$A$3:$U$52,5)</f>
        <v>#N/A</v>
      </c>
      <c r="F162" s="98" t="e">
        <f>VLOOKUP($N$16,入力シート!$A$3:$U$52,5)</f>
        <v>#N/A</v>
      </c>
      <c r="G162" s="128"/>
      <c r="H162" s="105" t="e">
        <f>VLOOKUP($N$16,入力シート!$A$3:$U$52,5)</f>
        <v>#N/A</v>
      </c>
      <c r="I162" s="106" t="e">
        <f>VLOOKUP($N$16,入力シート!$A$3:$U$52,5)</f>
        <v>#N/A</v>
      </c>
      <c r="J162" s="105" t="e">
        <f>VLOOKUP($N$16,入力シート!$A$3:$U$52,5)</f>
        <v>#N/A</v>
      </c>
      <c r="K162" s="108" t="e">
        <f>VLOOKUP($N$16,入力シート!$A$3:$U$52,5)</f>
        <v>#N/A</v>
      </c>
      <c r="N162" s="146"/>
    </row>
    <row r="163" spans="2:14" ht="10.8" customHeight="1" thickBot="1">
      <c r="B163" s="132"/>
      <c r="C163" s="92"/>
      <c r="D163" s="25" t="str">
        <f>IFERROR(IF(VLOOKUP($N160,入力シート!$A$3:$U$52,8)=0,"",VLOOKUP($N160,入力シート!$A$3:$U$52,8)),"")</f>
        <v/>
      </c>
      <c r="E163" s="95" t="e">
        <f>VLOOKUP($N$16,入力シート!$A$3:$U$52,6)</f>
        <v>#N/A</v>
      </c>
      <c r="F163" s="98" t="e">
        <f>VLOOKUP($N$16,入力シート!$A$3:$U$52,6)</f>
        <v>#N/A</v>
      </c>
      <c r="G163" s="128"/>
      <c r="H163" s="27" t="s">
        <v>165</v>
      </c>
      <c r="I163" s="68" t="str">
        <f>IFERROR(VLOOKUP($N160,入力シート!$A$3:$U$52,20)&amp;"","")</f>
        <v/>
      </c>
      <c r="J163" s="79" t="s">
        <v>167</v>
      </c>
      <c r="K163" s="72" t="str">
        <f>IFERROR(VLOOKUP($N160,入力シート!$A$3:$U$52,21)&amp;"","")</f>
        <v/>
      </c>
      <c r="N163" s="146"/>
    </row>
    <row r="164" spans="2:14" ht="10.8" customHeight="1" thickTop="1">
      <c r="B164" s="112" t="s">
        <v>85</v>
      </c>
      <c r="C164" s="113"/>
      <c r="D164" s="38" t="s">
        <v>87</v>
      </c>
      <c r="E164" s="118" t="s">
        <v>71</v>
      </c>
      <c r="F164" s="121" t="s">
        <v>95</v>
      </c>
      <c r="G164" s="11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>
      <c r="B165" s="114"/>
      <c r="C165" s="115"/>
      <c r="D165" s="34" t="s">
        <v>88</v>
      </c>
      <c r="E165" s="119"/>
      <c r="F165" s="122"/>
      <c r="G165" s="119"/>
      <c r="H165" s="124" t="s">
        <v>168</v>
      </c>
      <c r="I165" s="125"/>
      <c r="J165" s="124" t="s">
        <v>99</v>
      </c>
      <c r="K165" s="126"/>
      <c r="N165" s="19"/>
    </row>
    <row r="166" spans="2:14" ht="10.8" customHeight="1">
      <c r="B166" s="116"/>
      <c r="C166" s="117"/>
      <c r="D166" s="35" t="s">
        <v>89</v>
      </c>
      <c r="E166" s="120"/>
      <c r="F166" s="123"/>
      <c r="G166" s="120"/>
      <c r="H166" s="36" t="s">
        <v>166</v>
      </c>
      <c r="I166" s="75"/>
      <c r="J166" s="36" t="s">
        <v>169</v>
      </c>
      <c r="K166" s="37"/>
      <c r="N166" s="19"/>
    </row>
    <row r="167" spans="2:14" ht="10.8" customHeight="1">
      <c r="B167" s="109" t="s">
        <v>92</v>
      </c>
      <c r="C167" s="92">
        <v>1</v>
      </c>
      <c r="D167" s="81" t="str">
        <f>IFERROR(VLOOKUP($N167,入力シート!$A$3:$U$52,6)&amp;"","")</f>
        <v/>
      </c>
      <c r="E167" s="94" t="str">
        <f>IFERROR(VLOOKUP($N167,入力シート!$A$3:$U$52,7)&amp;"","")</f>
        <v/>
      </c>
      <c r="F167" s="97" t="str">
        <f>IFERROR(VLOOKUP($N167,入力シート!$A$3:$U$52,11)&amp;"","")</f>
        <v/>
      </c>
      <c r="G167" s="94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6"/>
    </row>
    <row r="168" spans="2:14" ht="10.8" customHeight="1">
      <c r="B168" s="110"/>
      <c r="C168" s="92"/>
      <c r="D168" s="101" t="str">
        <f>IFERROR(VLOOKUP($N167,入力シート!$A$3:$U$52,5)&amp;"","")</f>
        <v/>
      </c>
      <c r="E168" s="95" t="e">
        <f>VLOOKUP($N$16,入力シート!$A$3:$U$52,6)</f>
        <v>#N/A</v>
      </c>
      <c r="F168" s="98" t="e">
        <f>VLOOKUP($N$16,入力シート!$A$3:$U$52,6)</f>
        <v>#N/A</v>
      </c>
      <c r="G168" s="95" t="e">
        <f>VLOOKUP($N$16,入力シート!$A$3:$U$52,6)</f>
        <v>#N/A</v>
      </c>
      <c r="H168" s="103" t="str">
        <f>IFERROR(VLOOKUP($N167,入力シート!$A$3:$U$52,15)&amp;"","")</f>
        <v/>
      </c>
      <c r="I168" s="104" t="e">
        <f>VLOOKUP($N$16,入力シート!$A$3:$U$52,6)</f>
        <v>#N/A</v>
      </c>
      <c r="J168" s="103" t="str">
        <f>IFERROR(VLOOKUP($N167,入力シート!$A$3:$U$52,18)&amp;"","")</f>
        <v/>
      </c>
      <c r="K168" s="107" t="e">
        <f>VLOOKUP($N$16,入力シート!$A$3:$U$52,6)</f>
        <v>#N/A</v>
      </c>
      <c r="N168" s="146"/>
    </row>
    <row r="169" spans="2:14" ht="10.8" customHeight="1">
      <c r="B169" s="110"/>
      <c r="C169" s="92"/>
      <c r="D169" s="102" t="e">
        <f>VLOOKUP($N$16,入力シート!$A$3:$U$52,6)</f>
        <v>#N/A</v>
      </c>
      <c r="E169" s="95" t="e">
        <f>VLOOKUP($N$16,入力シート!$A$3:$U$52,5)</f>
        <v>#N/A</v>
      </c>
      <c r="F169" s="98" t="e">
        <f>VLOOKUP($N$16,入力シート!$A$3:$U$52,5)</f>
        <v>#N/A</v>
      </c>
      <c r="G169" s="95" t="e">
        <f>VLOOKUP($N$16,入力シート!$A$3:$U$52,5)</f>
        <v>#N/A</v>
      </c>
      <c r="H169" s="103" t="e">
        <f>VLOOKUP($N$16,入力シート!$A$3:$U$52,5)</f>
        <v>#N/A</v>
      </c>
      <c r="I169" s="104" t="e">
        <f>VLOOKUP($N$16,入力シート!$A$3:$U$52,5)</f>
        <v>#N/A</v>
      </c>
      <c r="J169" s="103" t="e">
        <f>VLOOKUP($N$16,入力シート!$A$3:$U$52,5)</f>
        <v>#N/A</v>
      </c>
      <c r="K169" s="107" t="e">
        <f>VLOOKUP($N$16,入力シート!$A$3:$U$52,5)</f>
        <v>#N/A</v>
      </c>
      <c r="N169" s="146"/>
    </row>
    <row r="170" spans="2:14" ht="10.8" customHeight="1">
      <c r="B170" s="110"/>
      <c r="C170" s="93"/>
      <c r="D170" s="25" t="str">
        <f>IFERROR(IF(VLOOKUP($N167,入力シート!$A$3:$U$52,8)=0,"",VLOOKUP($N167,入力シート!$A$3:$U$52,8)),"")</f>
        <v/>
      </c>
      <c r="E170" s="96" t="e">
        <f>VLOOKUP($N$16,入力シート!$A$3:$U$52,6)</f>
        <v>#N/A</v>
      </c>
      <c r="F170" s="99" t="e">
        <f>VLOOKUP($N$16,入力シート!$A$3:$U$52,6)</f>
        <v>#N/A</v>
      </c>
      <c r="G170" s="96" t="e">
        <f>VLOOKUP($N$16,入力シート!$A$3:$U$52,6)</f>
        <v>#N/A</v>
      </c>
      <c r="H170" s="71" t="s">
        <v>165</v>
      </c>
      <c r="I170" s="65" t="str">
        <f>IFERROR(VLOOKUP($N167,入力シート!$A$3:$U$52,20)&amp;"","")</f>
        <v/>
      </c>
      <c r="J170" s="80" t="s">
        <v>167</v>
      </c>
      <c r="K170" s="66" t="str">
        <f>IFERROR(VLOOKUP($N167,入力シート!$A$3:$U$52,21)&amp;"","")</f>
        <v/>
      </c>
      <c r="N170" s="146"/>
    </row>
    <row r="171" spans="2:14" ht="10.8" customHeight="1">
      <c r="B171" s="110"/>
      <c r="C171" s="91">
        <v>2</v>
      </c>
      <c r="D171" s="81" t="str">
        <f>IFERROR(VLOOKUP($N171,入力シート!$A$3:$U$52,6)&amp;"","")</f>
        <v/>
      </c>
      <c r="E171" s="94" t="str">
        <f>IFERROR(VLOOKUP($N171,入力シート!$A$3:$U$52,7)&amp;"","")</f>
        <v/>
      </c>
      <c r="F171" s="97" t="str">
        <f>IFERROR(VLOOKUP($N171,入力シート!$A$3:$U$52,11)&amp;"","")</f>
        <v/>
      </c>
      <c r="G171" s="94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6"/>
    </row>
    <row r="172" spans="2:14" ht="10.8" customHeight="1">
      <c r="B172" s="110"/>
      <c r="C172" s="92"/>
      <c r="D172" s="101" t="str">
        <f>IFERROR(VLOOKUP($N171,入力シート!$A$3:$U$52,5)&amp;"","")</f>
        <v/>
      </c>
      <c r="E172" s="95" t="e">
        <f>VLOOKUP($N$16,入力シート!$A$3:$U$52,6)</f>
        <v>#N/A</v>
      </c>
      <c r="F172" s="98" t="e">
        <f>VLOOKUP($N$16,入力シート!$A$3:$U$52,6)</f>
        <v>#N/A</v>
      </c>
      <c r="G172" s="95" t="e">
        <f>VLOOKUP($N$16,入力シート!$A$3:$U$52,6)</f>
        <v>#N/A</v>
      </c>
      <c r="H172" s="103" t="str">
        <f>IFERROR(VLOOKUP($N171,入力シート!$A$3:$U$52,15)&amp;"","")</f>
        <v/>
      </c>
      <c r="I172" s="104" t="e">
        <f>VLOOKUP($N$16,入力シート!$A$3:$U$52,6)</f>
        <v>#N/A</v>
      </c>
      <c r="J172" s="103" t="str">
        <f>IFERROR(VLOOKUP($N171,入力シート!$A$3:$U$52,18)&amp;"","")</f>
        <v/>
      </c>
      <c r="K172" s="107" t="e">
        <f>VLOOKUP($N$16,入力シート!$A$3:$U$52,6)</f>
        <v>#N/A</v>
      </c>
      <c r="N172" s="146"/>
    </row>
    <row r="173" spans="2:14" ht="10.8" customHeight="1">
      <c r="B173" s="110"/>
      <c r="C173" s="92"/>
      <c r="D173" s="102" t="e">
        <f>VLOOKUP($N$16,入力シート!$A$3:$U$52,6)</f>
        <v>#N/A</v>
      </c>
      <c r="E173" s="95" t="e">
        <f>VLOOKUP($N$16,入力シート!$A$3:$U$52,5)</f>
        <v>#N/A</v>
      </c>
      <c r="F173" s="98" t="e">
        <f>VLOOKUP($N$16,入力シート!$A$3:$U$52,5)</f>
        <v>#N/A</v>
      </c>
      <c r="G173" s="95" t="e">
        <f>VLOOKUP($N$16,入力シート!$A$3:$U$52,5)</f>
        <v>#N/A</v>
      </c>
      <c r="H173" s="105" t="e">
        <f>VLOOKUP($N$16,入力シート!$A$3:$U$52,5)</f>
        <v>#N/A</v>
      </c>
      <c r="I173" s="106" t="e">
        <f>VLOOKUP($N$16,入力シート!$A$3:$U$52,5)</f>
        <v>#N/A</v>
      </c>
      <c r="J173" s="105" t="e">
        <f>VLOOKUP($N$16,入力シート!$A$3:$U$52,5)</f>
        <v>#N/A</v>
      </c>
      <c r="K173" s="108" t="e">
        <f>VLOOKUP($N$16,入力シート!$A$3:$U$52,5)</f>
        <v>#N/A</v>
      </c>
      <c r="N173" s="146"/>
    </row>
    <row r="174" spans="2:14" ht="10.8" customHeight="1">
      <c r="B174" s="110"/>
      <c r="C174" s="93"/>
      <c r="D174" s="25" t="str">
        <f>IFERROR(IF(VLOOKUP($N171,入力シート!$A$3:$U$52,8)=0,"",VLOOKUP($N171,入力シート!$A$3:$U$52,8)),"")</f>
        <v/>
      </c>
      <c r="E174" s="96" t="e">
        <f>VLOOKUP($N$16,入力シート!$A$3:$U$52,6)</f>
        <v>#N/A</v>
      </c>
      <c r="F174" s="99" t="e">
        <f>VLOOKUP($N$16,入力シート!$A$3:$U$52,6)</f>
        <v>#N/A</v>
      </c>
      <c r="G174" s="96" t="e">
        <f>VLOOKUP($N$16,入力シート!$A$3:$U$52,6)</f>
        <v>#N/A</v>
      </c>
      <c r="H174" s="28" t="s">
        <v>165</v>
      </c>
      <c r="I174" s="67" t="str">
        <f>IFERROR(VLOOKUP($N171,入力シート!$A$3:$U$52,20)&amp;"","")</f>
        <v/>
      </c>
      <c r="J174" s="29" t="s">
        <v>167</v>
      </c>
      <c r="K174" s="26" t="str">
        <f>IFERROR(VLOOKUP($N171,入力シート!$A$3:$U$52,21)&amp;"","")</f>
        <v/>
      </c>
      <c r="N174" s="146"/>
    </row>
    <row r="175" spans="2:14" ht="10.8" customHeight="1">
      <c r="B175" s="110"/>
      <c r="C175" s="92">
        <v>3</v>
      </c>
      <c r="D175" s="81" t="str">
        <f>IFERROR(VLOOKUP($N175,入力シート!$A$3:$U$52,6)&amp;"","")</f>
        <v/>
      </c>
      <c r="E175" s="94" t="str">
        <f>IFERROR(VLOOKUP($N175,入力シート!$A$3:$U$52,7)&amp;"","")</f>
        <v/>
      </c>
      <c r="F175" s="97" t="str">
        <f>IFERROR(VLOOKUP($N175,入力シート!$A$3:$U$52,11)&amp;"","")</f>
        <v/>
      </c>
      <c r="G175" s="94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6"/>
    </row>
    <row r="176" spans="2:14" ht="10.8" customHeight="1">
      <c r="B176" s="110"/>
      <c r="C176" s="92"/>
      <c r="D176" s="101" t="str">
        <f>IFERROR(VLOOKUP($N175,入力シート!$A$3:$U$52,5)&amp;"","")</f>
        <v/>
      </c>
      <c r="E176" s="95" t="e">
        <f>VLOOKUP($N$16,入力シート!$A$3:$U$52,6)</f>
        <v>#N/A</v>
      </c>
      <c r="F176" s="98" t="e">
        <f>VLOOKUP($N$16,入力シート!$A$3:$U$52,6)</f>
        <v>#N/A</v>
      </c>
      <c r="G176" s="95" t="e">
        <f>VLOOKUP($N$16,入力シート!$A$3:$U$52,6)</f>
        <v>#N/A</v>
      </c>
      <c r="H176" s="103" t="str">
        <f>IFERROR(VLOOKUP($N175,入力シート!$A$3:$U$52,15)&amp;"","")</f>
        <v/>
      </c>
      <c r="I176" s="104" t="e">
        <f>VLOOKUP($N$16,入力シート!$A$3:$U$52,6)</f>
        <v>#N/A</v>
      </c>
      <c r="J176" s="103" t="str">
        <f>IFERROR(VLOOKUP($N175,入力シート!$A$3:$U$52,18)&amp;"","")</f>
        <v/>
      </c>
      <c r="K176" s="107" t="e">
        <f>VLOOKUP($N$16,入力シート!$A$3:$U$52,6)</f>
        <v>#N/A</v>
      </c>
      <c r="N176" s="146"/>
    </row>
    <row r="177" spans="2:14" ht="10.8" customHeight="1">
      <c r="B177" s="110"/>
      <c r="C177" s="92"/>
      <c r="D177" s="102" t="e">
        <f>VLOOKUP($N$16,入力シート!$A$3:$U$52,6)</f>
        <v>#N/A</v>
      </c>
      <c r="E177" s="95" t="e">
        <f>VLOOKUP($N$16,入力シート!$A$3:$U$52,5)</f>
        <v>#N/A</v>
      </c>
      <c r="F177" s="98" t="e">
        <f>VLOOKUP($N$16,入力シート!$A$3:$U$52,5)</f>
        <v>#N/A</v>
      </c>
      <c r="G177" s="95" t="e">
        <f>VLOOKUP($N$16,入力シート!$A$3:$U$52,5)</f>
        <v>#N/A</v>
      </c>
      <c r="H177" s="103" t="e">
        <f>VLOOKUP($N$16,入力シート!$A$3:$U$52,5)</f>
        <v>#N/A</v>
      </c>
      <c r="I177" s="104" t="e">
        <f>VLOOKUP($N$16,入力シート!$A$3:$U$52,5)</f>
        <v>#N/A</v>
      </c>
      <c r="J177" s="103" t="e">
        <f>VLOOKUP($N$16,入力シート!$A$3:$U$52,5)</f>
        <v>#N/A</v>
      </c>
      <c r="K177" s="107" t="e">
        <f>VLOOKUP($N$16,入力シート!$A$3:$U$52,5)</f>
        <v>#N/A</v>
      </c>
      <c r="N177" s="146"/>
    </row>
    <row r="178" spans="2:14" ht="10.8" customHeight="1">
      <c r="B178" s="110"/>
      <c r="C178" s="93"/>
      <c r="D178" s="25" t="str">
        <f>IFERROR(IF(VLOOKUP($N175,入力シート!$A$3:$U$52,8)=0,"",VLOOKUP($N175,入力シート!$A$3:$U$52,8)),"")</f>
        <v/>
      </c>
      <c r="E178" s="96" t="e">
        <f>VLOOKUP($N$16,入力シート!$A$3:$U$52,6)</f>
        <v>#N/A</v>
      </c>
      <c r="F178" s="99" t="e">
        <f>VLOOKUP($N$16,入力シート!$A$3:$U$52,6)</f>
        <v>#N/A</v>
      </c>
      <c r="G178" s="96" t="e">
        <f>VLOOKUP($N$16,入力シート!$A$3:$U$52,6)</f>
        <v>#N/A</v>
      </c>
      <c r="H178" s="71" t="s">
        <v>165</v>
      </c>
      <c r="I178" s="65" t="str">
        <f>IFERROR(VLOOKUP($N175,入力シート!$A$3:$U$52,20)&amp;"","")</f>
        <v/>
      </c>
      <c r="J178" s="80" t="s">
        <v>167</v>
      </c>
      <c r="K178" s="66" t="str">
        <f>IFERROR(VLOOKUP($N175,入力シート!$A$3:$U$52,21)&amp;"","")</f>
        <v/>
      </c>
      <c r="N178" s="146"/>
    </row>
    <row r="179" spans="2:14" ht="10.8" customHeight="1">
      <c r="B179" s="110"/>
      <c r="C179" s="91">
        <v>4</v>
      </c>
      <c r="D179" s="81" t="str">
        <f>IFERROR(VLOOKUP($N179,入力シート!$A$3:$U$52,6)&amp;"","")</f>
        <v/>
      </c>
      <c r="E179" s="94" t="str">
        <f>IFERROR(VLOOKUP($N179,入力シート!$A$3:$U$52,7)&amp;"","")</f>
        <v/>
      </c>
      <c r="F179" s="97" t="str">
        <f>IFERROR(VLOOKUP($N179,入力シート!$A$3:$U$52,11)&amp;"","")</f>
        <v/>
      </c>
      <c r="G179" s="94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6"/>
    </row>
    <row r="180" spans="2:14" ht="10.8" customHeight="1">
      <c r="B180" s="110"/>
      <c r="C180" s="92"/>
      <c r="D180" s="101" t="str">
        <f>IFERROR(VLOOKUP($N179,入力シート!$A$3:$U$52,5)&amp;"","")</f>
        <v/>
      </c>
      <c r="E180" s="95" t="e">
        <f>VLOOKUP($N$16,入力シート!$A$3:$U$52,6)</f>
        <v>#N/A</v>
      </c>
      <c r="F180" s="98" t="e">
        <f>VLOOKUP($N$16,入力シート!$A$3:$U$52,6)</f>
        <v>#N/A</v>
      </c>
      <c r="G180" s="95" t="e">
        <f>VLOOKUP($N$16,入力シート!$A$3:$U$52,6)</f>
        <v>#N/A</v>
      </c>
      <c r="H180" s="103" t="str">
        <f>IFERROR(VLOOKUP($N179,入力シート!$A$3:$U$52,15)&amp;"","")</f>
        <v/>
      </c>
      <c r="I180" s="104" t="e">
        <f>VLOOKUP($N$16,入力シート!$A$3:$U$52,6)</f>
        <v>#N/A</v>
      </c>
      <c r="J180" s="103" t="str">
        <f>IFERROR(VLOOKUP($N179,入力シート!$A$3:$U$52,18)&amp;"","")</f>
        <v/>
      </c>
      <c r="K180" s="107" t="e">
        <f>VLOOKUP($N$16,入力シート!$A$3:$U$52,6)</f>
        <v>#N/A</v>
      </c>
      <c r="N180" s="146"/>
    </row>
    <row r="181" spans="2:14" ht="10.8" customHeight="1">
      <c r="B181" s="110"/>
      <c r="C181" s="92"/>
      <c r="D181" s="102" t="e">
        <f>VLOOKUP($N$16,入力シート!$A$3:$U$52,6)</f>
        <v>#N/A</v>
      </c>
      <c r="E181" s="95" t="e">
        <f>VLOOKUP($N$16,入力シート!$A$3:$U$52,5)</f>
        <v>#N/A</v>
      </c>
      <c r="F181" s="98" t="e">
        <f>VLOOKUP($N$16,入力シート!$A$3:$U$52,5)</f>
        <v>#N/A</v>
      </c>
      <c r="G181" s="95" t="e">
        <f>VLOOKUP($N$16,入力シート!$A$3:$U$52,5)</f>
        <v>#N/A</v>
      </c>
      <c r="H181" s="105" t="e">
        <f>VLOOKUP($N$16,入力シート!$A$3:$U$52,5)</f>
        <v>#N/A</v>
      </c>
      <c r="I181" s="106" t="e">
        <f>VLOOKUP($N$16,入力シート!$A$3:$U$52,5)</f>
        <v>#N/A</v>
      </c>
      <c r="J181" s="105" t="e">
        <f>VLOOKUP($N$16,入力シート!$A$3:$U$52,5)</f>
        <v>#N/A</v>
      </c>
      <c r="K181" s="108" t="e">
        <f>VLOOKUP($N$16,入力シート!$A$3:$U$52,5)</f>
        <v>#N/A</v>
      </c>
      <c r="N181" s="146"/>
    </row>
    <row r="182" spans="2:14" ht="10.8" customHeight="1">
      <c r="B182" s="110"/>
      <c r="C182" s="93"/>
      <c r="D182" s="25" t="str">
        <f>IFERROR(IF(VLOOKUP($N179,入力シート!$A$3:$U$52,8)=0,"",VLOOKUP($N179,入力シート!$A$3:$U$52,8)),"")</f>
        <v/>
      </c>
      <c r="E182" s="96" t="e">
        <f>VLOOKUP($N$16,入力シート!$A$3:$U$52,6)</f>
        <v>#N/A</v>
      </c>
      <c r="F182" s="99" t="e">
        <f>VLOOKUP($N$16,入力シート!$A$3:$U$52,6)</f>
        <v>#N/A</v>
      </c>
      <c r="G182" s="96" t="e">
        <f>VLOOKUP($N$16,入力シート!$A$3:$U$52,6)</f>
        <v>#N/A</v>
      </c>
      <c r="H182" s="28" t="s">
        <v>165</v>
      </c>
      <c r="I182" s="67" t="str">
        <f>IFERROR(VLOOKUP($N179,入力シート!$A$3:$U$52,20)&amp;"","")</f>
        <v/>
      </c>
      <c r="J182" s="29" t="s">
        <v>167</v>
      </c>
      <c r="K182" s="26" t="str">
        <f>IFERROR(VLOOKUP($N179,入力シート!$A$3:$U$52,21)&amp;"","")</f>
        <v/>
      </c>
      <c r="N182" s="146"/>
    </row>
    <row r="183" spans="2:14" ht="10.8" customHeight="1">
      <c r="B183" s="110"/>
      <c r="C183" s="92">
        <v>5</v>
      </c>
      <c r="D183" s="81" t="str">
        <f>IFERROR(VLOOKUP($N183,入力シート!$A$3:$U$52,6)&amp;"","")</f>
        <v/>
      </c>
      <c r="E183" s="94" t="str">
        <f>IFERROR(VLOOKUP($N183,入力シート!$A$3:$U$52,7)&amp;"","")</f>
        <v/>
      </c>
      <c r="F183" s="97" t="str">
        <f>IFERROR(VLOOKUP($N183,入力シート!$A$3:$U$52,11)&amp;"","")</f>
        <v/>
      </c>
      <c r="G183" s="94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6"/>
    </row>
    <row r="184" spans="2:14" ht="10.8" customHeight="1">
      <c r="B184" s="110"/>
      <c r="C184" s="92"/>
      <c r="D184" s="101" t="str">
        <f>IFERROR(VLOOKUP($N183,入力シート!$A$3:$U$52,5)&amp;"","")</f>
        <v/>
      </c>
      <c r="E184" s="95" t="e">
        <f>VLOOKUP($N$16,入力シート!$A$3:$U$52,6)</f>
        <v>#N/A</v>
      </c>
      <c r="F184" s="98" t="e">
        <f>VLOOKUP($N$16,入力シート!$A$3:$U$52,6)</f>
        <v>#N/A</v>
      </c>
      <c r="G184" s="95" t="e">
        <f>VLOOKUP($N$16,入力シート!$A$3:$U$52,6)</f>
        <v>#N/A</v>
      </c>
      <c r="H184" s="103" t="str">
        <f>IFERROR(VLOOKUP($N183,入力シート!$A$3:$U$52,15)&amp;"","")</f>
        <v/>
      </c>
      <c r="I184" s="104" t="e">
        <f>VLOOKUP($N$16,入力シート!$A$3:$U$52,6)</f>
        <v>#N/A</v>
      </c>
      <c r="J184" s="103" t="str">
        <f>IFERROR(VLOOKUP($N183,入力シート!$A$3:$U$52,18)&amp;"","")</f>
        <v/>
      </c>
      <c r="K184" s="107" t="e">
        <f>VLOOKUP($N$16,入力シート!$A$3:$U$52,6)</f>
        <v>#N/A</v>
      </c>
      <c r="N184" s="146"/>
    </row>
    <row r="185" spans="2:14" ht="10.8" customHeight="1">
      <c r="B185" s="110"/>
      <c r="C185" s="92"/>
      <c r="D185" s="102" t="e">
        <f>VLOOKUP($N$16,入力シート!$A$3:$U$52,6)</f>
        <v>#N/A</v>
      </c>
      <c r="E185" s="95" t="e">
        <f>VLOOKUP($N$16,入力シート!$A$3:$U$52,5)</f>
        <v>#N/A</v>
      </c>
      <c r="F185" s="98" t="e">
        <f>VLOOKUP($N$16,入力シート!$A$3:$U$52,5)</f>
        <v>#N/A</v>
      </c>
      <c r="G185" s="95" t="e">
        <f>VLOOKUP($N$16,入力シート!$A$3:$U$52,5)</f>
        <v>#N/A</v>
      </c>
      <c r="H185" s="103" t="e">
        <f>VLOOKUP($N$16,入力シート!$A$3:$U$52,5)</f>
        <v>#N/A</v>
      </c>
      <c r="I185" s="104" t="e">
        <f>VLOOKUP($N$16,入力シート!$A$3:$U$52,5)</f>
        <v>#N/A</v>
      </c>
      <c r="J185" s="103" t="e">
        <f>VLOOKUP($N$16,入力シート!$A$3:$U$52,5)</f>
        <v>#N/A</v>
      </c>
      <c r="K185" s="107" t="e">
        <f>VLOOKUP($N$16,入力シート!$A$3:$U$52,5)</f>
        <v>#N/A</v>
      </c>
      <c r="N185" s="146"/>
    </row>
    <row r="186" spans="2:14" ht="10.8" customHeight="1">
      <c r="B186" s="110"/>
      <c r="C186" s="93"/>
      <c r="D186" s="25" t="str">
        <f>IFERROR(IF(VLOOKUP($N183,入力シート!$A$3:$U$52,8)=0,"",VLOOKUP($N183,入力シート!$A$3:$U$52,8)),"")</f>
        <v/>
      </c>
      <c r="E186" s="96" t="e">
        <f>VLOOKUP($N$16,入力シート!$A$3:$U$52,6)</f>
        <v>#N/A</v>
      </c>
      <c r="F186" s="99" t="e">
        <f>VLOOKUP($N$16,入力シート!$A$3:$U$52,6)</f>
        <v>#N/A</v>
      </c>
      <c r="G186" s="96" t="e">
        <f>VLOOKUP($N$16,入力シート!$A$3:$U$52,6)</f>
        <v>#N/A</v>
      </c>
      <c r="H186" s="71" t="s">
        <v>165</v>
      </c>
      <c r="I186" s="65" t="str">
        <f>IFERROR(VLOOKUP($N183,入力シート!$A$3:$U$52,20)&amp;"","")</f>
        <v/>
      </c>
      <c r="J186" s="80" t="s">
        <v>167</v>
      </c>
      <c r="K186" s="66" t="str">
        <f>IFERROR(VLOOKUP($N183,入力シート!$A$3:$U$52,21)&amp;"","")</f>
        <v/>
      </c>
      <c r="N186" s="146"/>
    </row>
    <row r="187" spans="2:14" ht="10.8" customHeight="1">
      <c r="B187" s="110"/>
      <c r="C187" s="91">
        <v>6</v>
      </c>
      <c r="D187" s="81" t="str">
        <f>IFERROR(VLOOKUP($N187,入力シート!$A$3:$U$52,6)&amp;"","")</f>
        <v/>
      </c>
      <c r="E187" s="94" t="str">
        <f>IFERROR(VLOOKUP($N187,入力シート!$A$3:$U$52,7)&amp;"","")</f>
        <v/>
      </c>
      <c r="F187" s="97" t="str">
        <f>IFERROR(VLOOKUP($N187,入力シート!$A$3:$U$52,11)&amp;"","")</f>
        <v/>
      </c>
      <c r="G187" s="94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6"/>
    </row>
    <row r="188" spans="2:14" ht="10.8" customHeight="1">
      <c r="B188" s="110"/>
      <c r="C188" s="92"/>
      <c r="D188" s="101" t="str">
        <f>IFERROR(VLOOKUP($N187,入力シート!$A$3:$U$52,5)&amp;"","")</f>
        <v/>
      </c>
      <c r="E188" s="95" t="e">
        <f>VLOOKUP($N$16,入力シート!$A$3:$U$52,6)</f>
        <v>#N/A</v>
      </c>
      <c r="F188" s="98" t="e">
        <f>VLOOKUP($N$16,入力シート!$A$3:$U$52,6)</f>
        <v>#N/A</v>
      </c>
      <c r="G188" s="95" t="e">
        <f>VLOOKUP($N$16,入力シート!$A$3:$U$52,6)</f>
        <v>#N/A</v>
      </c>
      <c r="H188" s="103" t="str">
        <f>IFERROR(VLOOKUP($N187,入力シート!$A$3:$U$52,15)&amp;"","")</f>
        <v/>
      </c>
      <c r="I188" s="104" t="e">
        <f>VLOOKUP($N$16,入力シート!$A$3:$U$52,6)</f>
        <v>#N/A</v>
      </c>
      <c r="J188" s="103" t="str">
        <f>IFERROR(VLOOKUP($N187,入力シート!$A$3:$U$52,18)&amp;"","")</f>
        <v/>
      </c>
      <c r="K188" s="107" t="e">
        <f>VLOOKUP($N$16,入力シート!$A$3:$U$52,6)</f>
        <v>#N/A</v>
      </c>
      <c r="N188" s="146"/>
    </row>
    <row r="189" spans="2:14" ht="10.8" customHeight="1">
      <c r="B189" s="110"/>
      <c r="C189" s="92"/>
      <c r="D189" s="102" t="e">
        <f>VLOOKUP($N$16,入力シート!$A$3:$U$52,6)</f>
        <v>#N/A</v>
      </c>
      <c r="E189" s="95" t="e">
        <f>VLOOKUP($N$16,入力シート!$A$3:$U$52,5)</f>
        <v>#N/A</v>
      </c>
      <c r="F189" s="98" t="e">
        <f>VLOOKUP($N$16,入力シート!$A$3:$U$52,5)</f>
        <v>#N/A</v>
      </c>
      <c r="G189" s="95" t="e">
        <f>VLOOKUP($N$16,入力シート!$A$3:$U$52,5)</f>
        <v>#N/A</v>
      </c>
      <c r="H189" s="105" t="e">
        <f>VLOOKUP($N$16,入力シート!$A$3:$U$52,5)</f>
        <v>#N/A</v>
      </c>
      <c r="I189" s="106" t="e">
        <f>VLOOKUP($N$16,入力シート!$A$3:$U$52,5)</f>
        <v>#N/A</v>
      </c>
      <c r="J189" s="105" t="e">
        <f>VLOOKUP($N$16,入力シート!$A$3:$U$52,5)</f>
        <v>#N/A</v>
      </c>
      <c r="K189" s="108" t="e">
        <f>VLOOKUP($N$16,入力シート!$A$3:$U$52,5)</f>
        <v>#N/A</v>
      </c>
      <c r="N189" s="146"/>
    </row>
    <row r="190" spans="2:14" ht="10.8" customHeight="1">
      <c r="B190" s="110"/>
      <c r="C190" s="93"/>
      <c r="D190" s="25" t="str">
        <f>IFERROR(IF(VLOOKUP($N187,入力シート!$A$3:$U$52,8)=0,"",VLOOKUP($N187,入力シート!$A$3:$U$52,8)),"")</f>
        <v/>
      </c>
      <c r="E190" s="96" t="e">
        <f>VLOOKUP($N$16,入力シート!$A$3:$U$52,6)</f>
        <v>#N/A</v>
      </c>
      <c r="F190" s="99" t="e">
        <f>VLOOKUP($N$16,入力シート!$A$3:$U$52,6)</f>
        <v>#N/A</v>
      </c>
      <c r="G190" s="96" t="e">
        <f>VLOOKUP($N$16,入力シート!$A$3:$U$52,6)</f>
        <v>#N/A</v>
      </c>
      <c r="H190" s="28" t="s">
        <v>165</v>
      </c>
      <c r="I190" s="67" t="str">
        <f>IFERROR(VLOOKUP($N187,入力シート!$A$3:$U$52,20)&amp;"","")</f>
        <v/>
      </c>
      <c r="J190" s="29" t="s">
        <v>167</v>
      </c>
      <c r="K190" s="26" t="str">
        <f>IFERROR(VLOOKUP($N187,入力シート!$A$3:$U$52,21)&amp;"","")</f>
        <v/>
      </c>
      <c r="N190" s="146"/>
    </row>
    <row r="191" spans="2:14" ht="10.8" customHeight="1">
      <c r="B191" s="110"/>
      <c r="C191" s="92">
        <v>7</v>
      </c>
      <c r="D191" s="81" t="str">
        <f>IFERROR(VLOOKUP($N191,入力シート!$A$3:$U$52,6)&amp;"","")</f>
        <v/>
      </c>
      <c r="E191" s="94" t="str">
        <f>IFERROR(VLOOKUP($N191,入力シート!$A$3:$U$52,7)&amp;"","")</f>
        <v/>
      </c>
      <c r="F191" s="97" t="str">
        <f>IFERROR(VLOOKUP($N191,入力シート!$A$3:$U$52,11)&amp;"","")</f>
        <v/>
      </c>
      <c r="G191" s="94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6"/>
    </row>
    <row r="192" spans="2:14" ht="10.8" customHeight="1">
      <c r="B192" s="110"/>
      <c r="C192" s="92"/>
      <c r="D192" s="101" t="str">
        <f>IFERROR(VLOOKUP($N191,入力シート!$A$3:$U$52,5)&amp;"","")</f>
        <v/>
      </c>
      <c r="E192" s="95" t="e">
        <f>VLOOKUP($N$16,入力シート!$A$3:$U$52,6)</f>
        <v>#N/A</v>
      </c>
      <c r="F192" s="98" t="e">
        <f>VLOOKUP($N$16,入力シート!$A$3:$U$52,6)</f>
        <v>#N/A</v>
      </c>
      <c r="G192" s="95" t="e">
        <f>VLOOKUP($N$16,入力シート!$A$3:$U$52,6)</f>
        <v>#N/A</v>
      </c>
      <c r="H192" s="103" t="str">
        <f>IFERROR(VLOOKUP($N191,入力シート!$A$3:$U$52,15)&amp;"","")</f>
        <v/>
      </c>
      <c r="I192" s="104" t="e">
        <f>VLOOKUP($N$16,入力シート!$A$3:$U$52,6)</f>
        <v>#N/A</v>
      </c>
      <c r="J192" s="103" t="str">
        <f>IFERROR(VLOOKUP($N191,入力シート!$A$3:$U$52,18)&amp;"","")</f>
        <v/>
      </c>
      <c r="K192" s="107" t="e">
        <f>VLOOKUP($N$16,入力シート!$A$3:$U$52,6)</f>
        <v>#N/A</v>
      </c>
      <c r="N192" s="146"/>
    </row>
    <row r="193" spans="2:14" ht="10.8" customHeight="1">
      <c r="B193" s="110"/>
      <c r="C193" s="92"/>
      <c r="D193" s="102" t="e">
        <f>VLOOKUP($N$16,入力シート!$A$3:$U$52,6)</f>
        <v>#N/A</v>
      </c>
      <c r="E193" s="95" t="e">
        <f>VLOOKUP($N$16,入力シート!$A$3:$U$52,5)</f>
        <v>#N/A</v>
      </c>
      <c r="F193" s="98" t="e">
        <f>VLOOKUP($N$16,入力シート!$A$3:$U$52,5)</f>
        <v>#N/A</v>
      </c>
      <c r="G193" s="95" t="e">
        <f>VLOOKUP($N$16,入力シート!$A$3:$U$52,5)</f>
        <v>#N/A</v>
      </c>
      <c r="H193" s="103" t="e">
        <f>VLOOKUP($N$16,入力シート!$A$3:$U$52,5)</f>
        <v>#N/A</v>
      </c>
      <c r="I193" s="104" t="e">
        <f>VLOOKUP($N$16,入力シート!$A$3:$U$52,5)</f>
        <v>#N/A</v>
      </c>
      <c r="J193" s="103" t="e">
        <f>VLOOKUP($N$16,入力シート!$A$3:$U$52,5)</f>
        <v>#N/A</v>
      </c>
      <c r="K193" s="107" t="e">
        <f>VLOOKUP($N$16,入力シート!$A$3:$U$52,5)</f>
        <v>#N/A</v>
      </c>
      <c r="N193" s="146"/>
    </row>
    <row r="194" spans="2:14" ht="10.8" customHeight="1">
      <c r="B194" s="110"/>
      <c r="C194" s="93"/>
      <c r="D194" s="25" t="str">
        <f>IFERROR(IF(VLOOKUP($N191,入力シート!$A$3:$U$52,8)=0,"",VLOOKUP($N191,入力シート!$A$3:$U$52,8)),"")</f>
        <v/>
      </c>
      <c r="E194" s="96" t="e">
        <f>VLOOKUP($N$16,入力シート!$A$3:$U$52,6)</f>
        <v>#N/A</v>
      </c>
      <c r="F194" s="99" t="e">
        <f>VLOOKUP($N$16,入力シート!$A$3:$U$52,6)</f>
        <v>#N/A</v>
      </c>
      <c r="G194" s="96" t="e">
        <f>VLOOKUP($N$16,入力シート!$A$3:$U$52,6)</f>
        <v>#N/A</v>
      </c>
      <c r="H194" s="71" t="s">
        <v>165</v>
      </c>
      <c r="I194" s="65" t="str">
        <f>IFERROR(VLOOKUP($N191,入力シート!$A$3:$U$52,20)&amp;"","")</f>
        <v/>
      </c>
      <c r="J194" s="80" t="s">
        <v>167</v>
      </c>
      <c r="K194" s="66" t="str">
        <f>IFERROR(VLOOKUP($N191,入力シート!$A$3:$U$52,21)&amp;"","")</f>
        <v/>
      </c>
      <c r="N194" s="146"/>
    </row>
    <row r="195" spans="2:14" ht="10.8" customHeight="1">
      <c r="B195" s="110"/>
      <c r="C195" s="91">
        <v>8</v>
      </c>
      <c r="D195" s="81" t="str">
        <f>IFERROR(VLOOKUP($N195,入力シート!$A$3:$U$52,6)&amp;"","")</f>
        <v/>
      </c>
      <c r="E195" s="94" t="str">
        <f>IFERROR(VLOOKUP($N195,入力シート!$A$3:$U$52,7)&amp;"","")</f>
        <v/>
      </c>
      <c r="F195" s="97" t="str">
        <f>IFERROR(VLOOKUP($N195,入力シート!$A$3:$U$52,11)&amp;"","")</f>
        <v/>
      </c>
      <c r="G195" s="94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6"/>
    </row>
    <row r="196" spans="2:14" ht="10.8" customHeight="1">
      <c r="B196" s="110"/>
      <c r="C196" s="92"/>
      <c r="D196" s="101" t="str">
        <f>IFERROR(VLOOKUP($N195,入力シート!$A$3:$U$52,5)&amp;"","")</f>
        <v/>
      </c>
      <c r="E196" s="95" t="e">
        <f>VLOOKUP($N$16,入力シート!$A$3:$U$52,6)</f>
        <v>#N/A</v>
      </c>
      <c r="F196" s="98" t="e">
        <f>VLOOKUP($N$16,入力シート!$A$3:$U$52,6)</f>
        <v>#N/A</v>
      </c>
      <c r="G196" s="95" t="e">
        <f>VLOOKUP($N$16,入力シート!$A$3:$U$52,6)</f>
        <v>#N/A</v>
      </c>
      <c r="H196" s="103" t="str">
        <f>IFERROR(VLOOKUP($N195,入力シート!$A$3:$U$52,15)&amp;"","")</f>
        <v/>
      </c>
      <c r="I196" s="104" t="e">
        <f>VLOOKUP($N$16,入力シート!$A$3:$U$52,6)</f>
        <v>#N/A</v>
      </c>
      <c r="J196" s="103" t="str">
        <f>IFERROR(VLOOKUP($N195,入力シート!$A$3:$U$52,18)&amp;"","")</f>
        <v/>
      </c>
      <c r="K196" s="107" t="e">
        <f>VLOOKUP($N$16,入力シート!$A$3:$U$52,6)</f>
        <v>#N/A</v>
      </c>
      <c r="N196" s="146"/>
    </row>
    <row r="197" spans="2:14" ht="10.8" customHeight="1">
      <c r="B197" s="110"/>
      <c r="C197" s="92"/>
      <c r="D197" s="102" t="e">
        <f>VLOOKUP($N$16,入力シート!$A$3:$U$52,6)</f>
        <v>#N/A</v>
      </c>
      <c r="E197" s="95" t="e">
        <f>VLOOKUP($N$16,入力シート!$A$3:$U$52,5)</f>
        <v>#N/A</v>
      </c>
      <c r="F197" s="98" t="e">
        <f>VLOOKUP($N$16,入力シート!$A$3:$U$52,5)</f>
        <v>#N/A</v>
      </c>
      <c r="G197" s="95" t="e">
        <f>VLOOKUP($N$16,入力シート!$A$3:$U$52,5)</f>
        <v>#N/A</v>
      </c>
      <c r="H197" s="105" t="e">
        <f>VLOOKUP($N$16,入力シート!$A$3:$U$52,5)</f>
        <v>#N/A</v>
      </c>
      <c r="I197" s="106" t="e">
        <f>VLOOKUP($N$16,入力シート!$A$3:$U$52,5)</f>
        <v>#N/A</v>
      </c>
      <c r="J197" s="105" t="e">
        <f>VLOOKUP($N$16,入力シート!$A$3:$U$52,5)</f>
        <v>#N/A</v>
      </c>
      <c r="K197" s="108" t="e">
        <f>VLOOKUP($N$16,入力シート!$A$3:$U$52,5)</f>
        <v>#N/A</v>
      </c>
      <c r="N197" s="146"/>
    </row>
    <row r="198" spans="2:14" ht="10.8" customHeight="1">
      <c r="B198" s="110"/>
      <c r="C198" s="93"/>
      <c r="D198" s="25" t="str">
        <f>IFERROR(IF(VLOOKUP($N195,入力シート!$A$3:$U$52,8)=0,"",VLOOKUP($N195,入力シート!$A$3:$U$52,8)),"")</f>
        <v/>
      </c>
      <c r="E198" s="96" t="e">
        <f>VLOOKUP($N$16,入力シート!$A$3:$U$52,6)</f>
        <v>#N/A</v>
      </c>
      <c r="F198" s="99" t="e">
        <f>VLOOKUP($N$16,入力シート!$A$3:$U$52,6)</f>
        <v>#N/A</v>
      </c>
      <c r="G198" s="96" t="e">
        <f>VLOOKUP($N$16,入力シート!$A$3:$U$52,6)</f>
        <v>#N/A</v>
      </c>
      <c r="H198" s="28" t="s">
        <v>165</v>
      </c>
      <c r="I198" s="67" t="str">
        <f>IFERROR(VLOOKUP($N195,入力シート!$A$3:$U$52,20)&amp;"","")</f>
        <v/>
      </c>
      <c r="J198" s="29" t="s">
        <v>167</v>
      </c>
      <c r="K198" s="26" t="str">
        <f>IFERROR(VLOOKUP($N195,入力シート!$A$3:$U$52,21)&amp;"","")</f>
        <v/>
      </c>
      <c r="N198" s="146"/>
    </row>
    <row r="199" spans="2:14" ht="10.8" customHeight="1">
      <c r="B199" s="110"/>
      <c r="C199" s="92">
        <v>9</v>
      </c>
      <c r="D199" s="81" t="str">
        <f>IFERROR(VLOOKUP($N199,入力シート!$A$3:$U$52,6)&amp;"","")</f>
        <v/>
      </c>
      <c r="E199" s="94" t="str">
        <f>IFERROR(VLOOKUP($N199,入力シート!$A$3:$U$52,7)&amp;"","")</f>
        <v/>
      </c>
      <c r="F199" s="97" t="str">
        <f>IFERROR(VLOOKUP($N199,入力シート!$A$3:$U$52,11)&amp;"","")</f>
        <v/>
      </c>
      <c r="G199" s="94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6"/>
    </row>
    <row r="200" spans="2:14" ht="10.8" customHeight="1">
      <c r="B200" s="110"/>
      <c r="C200" s="92"/>
      <c r="D200" s="101" t="str">
        <f>IFERROR(VLOOKUP($N199,入力シート!$A$3:$U$52,5)&amp;"","")</f>
        <v/>
      </c>
      <c r="E200" s="95" t="e">
        <f>VLOOKUP($N$16,入力シート!$A$3:$U$52,6)</f>
        <v>#N/A</v>
      </c>
      <c r="F200" s="98" t="e">
        <f>VLOOKUP($N$16,入力シート!$A$3:$U$52,6)</f>
        <v>#N/A</v>
      </c>
      <c r="G200" s="95" t="e">
        <f>VLOOKUP($N$16,入力シート!$A$3:$U$52,6)</f>
        <v>#N/A</v>
      </c>
      <c r="H200" s="103" t="str">
        <f>IFERROR(VLOOKUP($N199,入力シート!$A$3:$U$52,15)&amp;"","")</f>
        <v/>
      </c>
      <c r="I200" s="104" t="e">
        <f>VLOOKUP($N$16,入力シート!$A$3:$U$52,6)</f>
        <v>#N/A</v>
      </c>
      <c r="J200" s="103" t="str">
        <f>IFERROR(VLOOKUP($N199,入力シート!$A$3:$U$52,18)&amp;"","")</f>
        <v/>
      </c>
      <c r="K200" s="107" t="e">
        <f>VLOOKUP($N$16,入力シート!$A$3:$U$52,6)</f>
        <v>#N/A</v>
      </c>
      <c r="N200" s="146"/>
    </row>
    <row r="201" spans="2:14" ht="10.8" customHeight="1">
      <c r="B201" s="110"/>
      <c r="C201" s="92"/>
      <c r="D201" s="102" t="e">
        <f>VLOOKUP($N$16,入力シート!$A$3:$U$52,6)</f>
        <v>#N/A</v>
      </c>
      <c r="E201" s="95" t="e">
        <f>VLOOKUP($N$16,入力シート!$A$3:$U$52,5)</f>
        <v>#N/A</v>
      </c>
      <c r="F201" s="98" t="e">
        <f>VLOOKUP($N$16,入力シート!$A$3:$U$52,5)</f>
        <v>#N/A</v>
      </c>
      <c r="G201" s="95" t="e">
        <f>VLOOKUP($N$16,入力シート!$A$3:$U$52,5)</f>
        <v>#N/A</v>
      </c>
      <c r="H201" s="103" t="e">
        <f>VLOOKUP($N$16,入力シート!$A$3:$U$52,5)</f>
        <v>#N/A</v>
      </c>
      <c r="I201" s="104" t="e">
        <f>VLOOKUP($N$16,入力シート!$A$3:$U$52,5)</f>
        <v>#N/A</v>
      </c>
      <c r="J201" s="103" t="e">
        <f>VLOOKUP($N$16,入力シート!$A$3:$U$52,5)</f>
        <v>#N/A</v>
      </c>
      <c r="K201" s="107" t="e">
        <f>VLOOKUP($N$16,入力シート!$A$3:$U$52,5)</f>
        <v>#N/A</v>
      </c>
      <c r="N201" s="146"/>
    </row>
    <row r="202" spans="2:14" ht="10.8" customHeight="1">
      <c r="B202" s="110"/>
      <c r="C202" s="93"/>
      <c r="D202" s="25" t="str">
        <f>IFERROR(IF(VLOOKUP($N199,入力シート!$A$3:$U$52,8)=0,"",VLOOKUP($N199,入力シート!$A$3:$U$52,8)),"")</f>
        <v/>
      </c>
      <c r="E202" s="96" t="e">
        <f>VLOOKUP($N$16,入力シート!$A$3:$U$52,6)</f>
        <v>#N/A</v>
      </c>
      <c r="F202" s="99" t="e">
        <f>VLOOKUP($N$16,入力シート!$A$3:$U$52,6)</f>
        <v>#N/A</v>
      </c>
      <c r="G202" s="96" t="e">
        <f>VLOOKUP($N$16,入力シート!$A$3:$U$52,6)</f>
        <v>#N/A</v>
      </c>
      <c r="H202" s="71" t="s">
        <v>165</v>
      </c>
      <c r="I202" s="65" t="str">
        <f>IFERROR(VLOOKUP($N199,入力シート!$A$3:$U$52,20)&amp;"","")</f>
        <v/>
      </c>
      <c r="J202" s="80" t="s">
        <v>167</v>
      </c>
      <c r="K202" s="66" t="str">
        <f>IFERROR(VLOOKUP($N199,入力シート!$A$3:$U$52,21)&amp;"","")</f>
        <v/>
      </c>
      <c r="N202" s="146"/>
    </row>
    <row r="203" spans="2:14" ht="10.8" customHeight="1">
      <c r="B203" s="110"/>
      <c r="C203" s="91">
        <v>10</v>
      </c>
      <c r="D203" s="81" t="str">
        <f>IFERROR(VLOOKUP($N203,入力シート!$A$3:$U$52,6)&amp;"","")</f>
        <v/>
      </c>
      <c r="E203" s="94" t="str">
        <f>IFERROR(VLOOKUP($N203,入力シート!$A$3:$U$52,7)&amp;"","")</f>
        <v/>
      </c>
      <c r="F203" s="97" t="str">
        <f>IFERROR(VLOOKUP($N203,入力シート!$A$3:$U$52,11)&amp;"","")</f>
        <v/>
      </c>
      <c r="G203" s="94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6"/>
    </row>
    <row r="204" spans="2:14" ht="10.8" customHeight="1">
      <c r="B204" s="110"/>
      <c r="C204" s="92"/>
      <c r="D204" s="101" t="str">
        <f>IFERROR(VLOOKUP($N203,入力シート!$A$3:$U$52,5)&amp;"","")</f>
        <v/>
      </c>
      <c r="E204" s="95" t="e">
        <f>VLOOKUP($N$16,入力シート!$A$3:$U$52,6)</f>
        <v>#N/A</v>
      </c>
      <c r="F204" s="98" t="e">
        <f>VLOOKUP($N$16,入力シート!$A$3:$U$52,6)</f>
        <v>#N/A</v>
      </c>
      <c r="G204" s="95" t="e">
        <f>VLOOKUP($N$16,入力シート!$A$3:$U$52,6)</f>
        <v>#N/A</v>
      </c>
      <c r="H204" s="103" t="str">
        <f>IFERROR(VLOOKUP($N203,入力シート!$A$3:$U$52,15)&amp;"","")</f>
        <v/>
      </c>
      <c r="I204" s="104" t="e">
        <f>VLOOKUP($N$16,入力シート!$A$3:$U$52,6)</f>
        <v>#N/A</v>
      </c>
      <c r="J204" s="103" t="str">
        <f>IFERROR(VLOOKUP($N203,入力シート!$A$3:$U$52,18)&amp;"","")</f>
        <v/>
      </c>
      <c r="K204" s="107" t="e">
        <f>VLOOKUP($N$16,入力シート!$A$3:$U$52,6)</f>
        <v>#N/A</v>
      </c>
      <c r="N204" s="146"/>
    </row>
    <row r="205" spans="2:14" ht="10.8" customHeight="1">
      <c r="B205" s="110"/>
      <c r="C205" s="92"/>
      <c r="D205" s="102" t="e">
        <f>VLOOKUP($N$16,入力シート!$A$3:$U$52,6)</f>
        <v>#N/A</v>
      </c>
      <c r="E205" s="95" t="e">
        <f>VLOOKUP($N$16,入力シート!$A$3:$U$52,5)</f>
        <v>#N/A</v>
      </c>
      <c r="F205" s="98" t="e">
        <f>VLOOKUP($N$16,入力シート!$A$3:$U$52,5)</f>
        <v>#N/A</v>
      </c>
      <c r="G205" s="95" t="e">
        <f>VLOOKUP($N$16,入力シート!$A$3:$U$52,5)</f>
        <v>#N/A</v>
      </c>
      <c r="H205" s="105" t="e">
        <f>VLOOKUP($N$16,入力シート!$A$3:$U$52,5)</f>
        <v>#N/A</v>
      </c>
      <c r="I205" s="106" t="e">
        <f>VLOOKUP($N$16,入力シート!$A$3:$U$52,5)</f>
        <v>#N/A</v>
      </c>
      <c r="J205" s="105" t="e">
        <f>VLOOKUP($N$16,入力シート!$A$3:$U$52,5)</f>
        <v>#N/A</v>
      </c>
      <c r="K205" s="108" t="e">
        <f>VLOOKUP($N$16,入力シート!$A$3:$U$52,5)</f>
        <v>#N/A</v>
      </c>
      <c r="N205" s="146"/>
    </row>
    <row r="206" spans="2:14" ht="10.8" customHeight="1">
      <c r="B206" s="111"/>
      <c r="C206" s="93"/>
      <c r="D206" s="30" t="str">
        <f>IFERROR(IF(VLOOKUP($N203,入力シート!$A$3:$U$52,8)=0,"",VLOOKUP($N203,入力シート!$A$3:$U$52,8)),"")</f>
        <v/>
      </c>
      <c r="E206" s="96" t="e">
        <f>VLOOKUP($N$16,入力シート!$A$3:$U$52,6)</f>
        <v>#N/A</v>
      </c>
      <c r="F206" s="99" t="e">
        <f>VLOOKUP($N$16,入力シート!$A$3:$U$52,6)</f>
        <v>#N/A</v>
      </c>
      <c r="G206" s="96" t="e">
        <f>VLOOKUP($N$16,入力シート!$A$3:$U$52,6)</f>
        <v>#N/A</v>
      </c>
      <c r="H206" s="28" t="s">
        <v>165</v>
      </c>
      <c r="I206" s="67" t="str">
        <f>IFERROR(VLOOKUP($N203,入力シート!$A$3:$U$52,20)&amp;"","")</f>
        <v/>
      </c>
      <c r="J206" s="29" t="s">
        <v>167</v>
      </c>
      <c r="K206" s="26" t="str">
        <f>IFERROR(VLOOKUP($N203,入力シート!$A$3:$U$52,21)&amp;"","")</f>
        <v/>
      </c>
      <c r="N206" s="146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>
      <c r="B209" s="17"/>
      <c r="C209" s="17"/>
      <c r="D209" s="17"/>
      <c r="E209" s="89" t="s">
        <v>170</v>
      </c>
      <c r="F209" s="89"/>
      <c r="G209" s="17"/>
      <c r="H209" s="90" t="s">
        <v>173</v>
      </c>
      <c r="I209" s="90"/>
      <c r="J209" s="18"/>
      <c r="K209" s="18"/>
    </row>
    <row r="210" spans="2:11" ht="9.6" customHeight="1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zoomScaleNormal="100" zoomScaleSheetLayoutView="120" workbookViewId="0">
      <selection activeCell="J8" sqref="J8:K8"/>
    </sheetView>
  </sheetViews>
  <sheetFormatPr defaultColWidth="2" defaultRowHeight="9.6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>
      <c r="B1" s="20" t="s">
        <v>198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>
      <c r="C3" s="10">
        <v>1</v>
      </c>
      <c r="D3" s="11" t="s">
        <v>100</v>
      </c>
      <c r="E3" s="144" t="s">
        <v>171</v>
      </c>
      <c r="F3" s="144"/>
      <c r="G3" s="144"/>
      <c r="H3" s="144"/>
    </row>
    <row r="4" spans="2:14" ht="13.2" customHeight="1">
      <c r="C4" s="12"/>
      <c r="D4" s="13"/>
    </row>
    <row r="5" spans="2:14" ht="13.2" customHeight="1">
      <c r="C5" s="10">
        <v>2</v>
      </c>
      <c r="D5" s="11" t="s">
        <v>101</v>
      </c>
      <c r="E5" s="145" t="s">
        <v>104</v>
      </c>
      <c r="F5" s="145"/>
      <c r="G5" s="145"/>
      <c r="H5" s="145"/>
      <c r="I5" s="8" t="s">
        <v>84</v>
      </c>
    </row>
    <row r="6" spans="2:14" ht="13.2" customHeight="1">
      <c r="C6" s="12"/>
      <c r="D6" s="13"/>
      <c r="I6" s="12" t="s">
        <v>194</v>
      </c>
      <c r="J6" s="143" t="s">
        <v>200</v>
      </c>
      <c r="K6" s="143"/>
    </row>
    <row r="7" spans="2:14" ht="13.2" customHeight="1">
      <c r="C7" s="10">
        <v>3</v>
      </c>
      <c r="D7" s="11" t="s">
        <v>102</v>
      </c>
      <c r="E7" s="145" t="s">
        <v>160</v>
      </c>
      <c r="F7" s="145"/>
      <c r="G7" s="145"/>
      <c r="H7" s="145"/>
    </row>
    <row r="8" spans="2:14" ht="13.2" customHeight="1">
      <c r="C8" s="12"/>
      <c r="D8" s="13"/>
      <c r="I8" s="12" t="s">
        <v>195</v>
      </c>
      <c r="J8" s="143" t="s">
        <v>200</v>
      </c>
      <c r="K8" s="143"/>
    </row>
    <row r="9" spans="2:14" ht="13.2" customHeight="1">
      <c r="C9" s="10">
        <v>4</v>
      </c>
      <c r="D9" s="11" t="s">
        <v>159</v>
      </c>
      <c r="E9" s="145"/>
      <c r="F9" s="145"/>
      <c r="G9" s="145"/>
      <c r="H9" s="145"/>
    </row>
    <row r="10" spans="2:14" ht="13.2" customHeight="1">
      <c r="C10" s="12"/>
      <c r="D10" s="13"/>
    </row>
    <row r="11" spans="2:14" ht="13.2" customHeight="1">
      <c r="C11" s="10">
        <v>5</v>
      </c>
      <c r="D11" s="11" t="s">
        <v>103</v>
      </c>
      <c r="E11" s="145" t="s">
        <v>158</v>
      </c>
      <c r="F11" s="145"/>
      <c r="G11" s="145"/>
      <c r="H11" s="145"/>
    </row>
    <row r="12" spans="2:14" ht="13.2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>
      <c r="B13" s="134" t="s">
        <v>85</v>
      </c>
      <c r="C13" s="135"/>
      <c r="D13" s="31" t="s">
        <v>87</v>
      </c>
      <c r="E13" s="136" t="s">
        <v>71</v>
      </c>
      <c r="F13" s="139" t="s">
        <v>95</v>
      </c>
      <c r="G13" s="140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>
      <c r="B14" s="114"/>
      <c r="C14" s="115"/>
      <c r="D14" s="34" t="s">
        <v>88</v>
      </c>
      <c r="E14" s="137"/>
      <c r="F14" s="122"/>
      <c r="G14" s="141"/>
      <c r="H14" s="124" t="s">
        <v>168</v>
      </c>
      <c r="I14" s="126"/>
      <c r="J14" s="124" t="s">
        <v>99</v>
      </c>
      <c r="K14" s="126"/>
    </row>
    <row r="15" spans="2:14" ht="10.8" customHeight="1">
      <c r="B15" s="116"/>
      <c r="C15" s="117"/>
      <c r="D15" s="35" t="s">
        <v>89</v>
      </c>
      <c r="E15" s="138"/>
      <c r="F15" s="123"/>
      <c r="G15" s="142"/>
      <c r="H15" s="36" t="s">
        <v>166</v>
      </c>
      <c r="I15" s="37"/>
      <c r="J15" s="36" t="s">
        <v>169</v>
      </c>
      <c r="K15" s="37"/>
    </row>
    <row r="16" spans="2:14" ht="10.8" customHeight="1">
      <c r="B16" s="131" t="s">
        <v>90</v>
      </c>
      <c r="C16" s="91">
        <v>1</v>
      </c>
      <c r="D16" s="81" t="str">
        <f>IFERROR(VLOOKUP($N16,入力シート!$A$3:$U$52,6)&amp;"","")</f>
        <v/>
      </c>
      <c r="E16" s="94" t="str">
        <f>IFERROR(VLOOKUP($N16,入力シート!$A$3:$U$52,7)&amp;"","")</f>
        <v/>
      </c>
      <c r="F16" s="97" t="str">
        <f>IFERROR(VLOOKUP($N16,入力シート!$A$3:$U$52,11)&amp;"","")</f>
        <v/>
      </c>
      <c r="G16" s="127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6"/>
    </row>
    <row r="17" spans="2:14" ht="10.8" customHeight="1">
      <c r="B17" s="132"/>
      <c r="C17" s="92"/>
      <c r="D17" s="101" t="str">
        <f>IFERROR(VLOOKUP($N16,入力シート!$A$3:$U$52,5)&amp;"","")</f>
        <v/>
      </c>
      <c r="E17" s="95" t="e">
        <f>VLOOKUP($N$16,入力シート!$A$3:$U$52,6)</f>
        <v>#N/A</v>
      </c>
      <c r="F17" s="98" t="e">
        <f>VLOOKUP($N$16,入力シート!$A$3:$U$52,6)</f>
        <v>#N/A</v>
      </c>
      <c r="G17" s="128"/>
      <c r="H17" s="103" t="str">
        <f>IFERROR(VLOOKUP($N16,入力シート!$A$3:$U$52,15)&amp;"","")</f>
        <v/>
      </c>
      <c r="I17" s="104" t="e">
        <f>VLOOKUP($N$16,入力シート!$A$3:$U$52,6)</f>
        <v>#N/A</v>
      </c>
      <c r="J17" s="103" t="str">
        <f>IFERROR(VLOOKUP($N16,入力シート!$A$3:$U$52,18)&amp;"","")</f>
        <v/>
      </c>
      <c r="K17" s="107" t="e">
        <f>VLOOKUP($N$16,入力シート!$A$3:$U$52,6)</f>
        <v>#N/A</v>
      </c>
      <c r="N17" s="146"/>
    </row>
    <row r="18" spans="2:14" ht="10.8" customHeight="1">
      <c r="B18" s="132"/>
      <c r="C18" s="92"/>
      <c r="D18" s="102" t="e">
        <f>VLOOKUP($N$16,入力シート!$A$3:$U$52,6)</f>
        <v>#N/A</v>
      </c>
      <c r="E18" s="95" t="e">
        <f>VLOOKUP($N$16,入力シート!$A$3:$U$52,5)</f>
        <v>#N/A</v>
      </c>
      <c r="F18" s="98" t="e">
        <f>VLOOKUP($N$16,入力シート!$A$3:$U$52,5)</f>
        <v>#N/A</v>
      </c>
      <c r="G18" s="128"/>
      <c r="H18" s="103" t="e">
        <f>VLOOKUP($N$16,入力シート!$A$3:$U$52,5)</f>
        <v>#N/A</v>
      </c>
      <c r="I18" s="104" t="e">
        <f>VLOOKUP($N$16,入力シート!$A$3:$U$52,5)</f>
        <v>#N/A</v>
      </c>
      <c r="J18" s="103" t="e">
        <f>VLOOKUP($N$16,入力シート!$A$3:$U$52,5)</f>
        <v>#N/A</v>
      </c>
      <c r="K18" s="107" t="e">
        <f>VLOOKUP($N$16,入力シート!$A$3:$U$52,5)</f>
        <v>#N/A</v>
      </c>
      <c r="N18" s="146"/>
    </row>
    <row r="19" spans="2:14" ht="10.8" customHeight="1">
      <c r="B19" s="132"/>
      <c r="C19" s="92"/>
      <c r="D19" s="25" t="str">
        <f>IFERROR(IF(VLOOKUP($N16,入力シート!$A$3:$U$52,8)=0,"",VLOOKUP($N16,入力シート!$A$3:$U$52,8)),"")</f>
        <v/>
      </c>
      <c r="E19" s="96" t="e">
        <f>VLOOKUP($N$16,入力シート!$A$3:$U$52,6)</f>
        <v>#N/A</v>
      </c>
      <c r="F19" s="99" t="e">
        <f>VLOOKUP($N$16,入力シート!$A$3:$U$52,6)</f>
        <v>#N/A</v>
      </c>
      <c r="G19" s="133"/>
      <c r="H19" s="64" t="s">
        <v>165</v>
      </c>
      <c r="I19" s="65" t="str">
        <f>IFERROR(VLOOKUP($N16,入力シート!$A$3:$U$52,20)&amp;"","")</f>
        <v/>
      </c>
      <c r="J19" s="78" t="s">
        <v>167</v>
      </c>
      <c r="K19" s="66" t="str">
        <f>IFERROR(VLOOKUP($N16,入力シート!$A$3:$U$52,21)&amp;"","")</f>
        <v/>
      </c>
      <c r="N19" s="146"/>
    </row>
    <row r="20" spans="2:14" ht="10.8" customHeight="1">
      <c r="B20" s="132"/>
      <c r="C20" s="91">
        <v>2</v>
      </c>
      <c r="D20" s="81" t="str">
        <f>IFERROR(VLOOKUP($N20,入力シート!$A$3:$U$52,6)&amp;"","")</f>
        <v/>
      </c>
      <c r="E20" s="94" t="str">
        <f>IFERROR(VLOOKUP($N20,入力シート!$A$3:$U$52,7)&amp;"","")</f>
        <v/>
      </c>
      <c r="F20" s="97" t="str">
        <f>IFERROR(VLOOKUP($N20,入力シート!$A$3:$U$52,11)&amp;"","")</f>
        <v/>
      </c>
      <c r="G20" s="127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6"/>
    </row>
    <row r="21" spans="2:14" ht="10.8" customHeight="1">
      <c r="B21" s="132"/>
      <c r="C21" s="92"/>
      <c r="D21" s="101" t="str">
        <f>IFERROR(VLOOKUP($N20,入力シート!$A$3:$U$52,5)&amp;"","")</f>
        <v/>
      </c>
      <c r="E21" s="95" t="e">
        <f>VLOOKUP($N$16,入力シート!$A$3:$U$52,6)</f>
        <v>#N/A</v>
      </c>
      <c r="F21" s="98" t="e">
        <f>VLOOKUP($N$16,入力シート!$A$3:$U$52,6)</f>
        <v>#N/A</v>
      </c>
      <c r="G21" s="128"/>
      <c r="H21" s="103" t="str">
        <f>IFERROR(VLOOKUP($N20,入力シート!$A$3:$U$52,15)&amp;"","")</f>
        <v/>
      </c>
      <c r="I21" s="104" t="e">
        <f>VLOOKUP($N$16,入力シート!$A$3:$U$52,6)</f>
        <v>#N/A</v>
      </c>
      <c r="J21" s="103" t="str">
        <f>IFERROR(VLOOKUP($N20,入力シート!$A$3:$U$52,18)&amp;"","")</f>
        <v/>
      </c>
      <c r="K21" s="107" t="e">
        <f>VLOOKUP($N$16,入力シート!$A$3:$U$52,6)</f>
        <v>#N/A</v>
      </c>
      <c r="N21" s="146"/>
    </row>
    <row r="22" spans="2:14" ht="10.8" customHeight="1">
      <c r="B22" s="132"/>
      <c r="C22" s="92"/>
      <c r="D22" s="102" t="e">
        <f>VLOOKUP($N$16,入力シート!$A$3:$U$52,6)</f>
        <v>#N/A</v>
      </c>
      <c r="E22" s="95" t="e">
        <f>VLOOKUP($N$16,入力シート!$A$3:$U$52,5)</f>
        <v>#N/A</v>
      </c>
      <c r="F22" s="98" t="e">
        <f>VLOOKUP($N$16,入力シート!$A$3:$U$52,5)</f>
        <v>#N/A</v>
      </c>
      <c r="G22" s="128"/>
      <c r="H22" s="105" t="e">
        <f>VLOOKUP($N$16,入力シート!$A$3:$U$52,5)</f>
        <v>#N/A</v>
      </c>
      <c r="I22" s="106" t="e">
        <f>VLOOKUP($N$16,入力シート!$A$3:$U$52,5)</f>
        <v>#N/A</v>
      </c>
      <c r="J22" s="105" t="e">
        <f>VLOOKUP($N$16,入力シート!$A$3:$U$52,5)</f>
        <v>#N/A</v>
      </c>
      <c r="K22" s="108" t="e">
        <f>VLOOKUP($N$16,入力シート!$A$3:$U$52,5)</f>
        <v>#N/A</v>
      </c>
      <c r="N22" s="146"/>
    </row>
    <row r="23" spans="2:14" ht="10.8" customHeight="1" thickBot="1">
      <c r="B23" s="132"/>
      <c r="C23" s="92"/>
      <c r="D23" s="25" t="str">
        <f>IFERROR(IF(VLOOKUP($N20,入力シート!$A$3:$U$52,8)=0,"",VLOOKUP($N20,入力シート!$A$3:$U$52,8)),"")</f>
        <v/>
      </c>
      <c r="E23" s="95" t="e">
        <f>VLOOKUP($N$16,入力シート!$A$3:$U$52,6)</f>
        <v>#N/A</v>
      </c>
      <c r="F23" s="98" t="e">
        <f>VLOOKUP($N$16,入力シート!$A$3:$U$52,6)</f>
        <v>#N/A</v>
      </c>
      <c r="G23" s="128"/>
      <c r="H23" s="27" t="s">
        <v>165</v>
      </c>
      <c r="I23" s="68" t="str">
        <f>IFERROR(VLOOKUP($N20,入力シート!$A$3:$U$52,20)&amp;"","")</f>
        <v/>
      </c>
      <c r="J23" s="79" t="s">
        <v>167</v>
      </c>
      <c r="K23" s="72" t="str">
        <f>IFERROR(VLOOKUP($N20,入力シート!$A$3:$U$52,21)&amp;"","")</f>
        <v/>
      </c>
      <c r="N23" s="146"/>
    </row>
    <row r="24" spans="2:14" ht="10.8" customHeight="1" thickTop="1">
      <c r="B24" s="112" t="s">
        <v>85</v>
      </c>
      <c r="C24" s="113"/>
      <c r="D24" s="38" t="s">
        <v>87</v>
      </c>
      <c r="E24" s="118" t="s">
        <v>71</v>
      </c>
      <c r="F24" s="121" t="s">
        <v>95</v>
      </c>
      <c r="G24" s="11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>
      <c r="B25" s="114"/>
      <c r="C25" s="115"/>
      <c r="D25" s="34" t="s">
        <v>88</v>
      </c>
      <c r="E25" s="119"/>
      <c r="F25" s="122"/>
      <c r="G25" s="119"/>
      <c r="H25" s="124" t="s">
        <v>168</v>
      </c>
      <c r="I25" s="125"/>
      <c r="J25" s="124" t="s">
        <v>99</v>
      </c>
      <c r="K25" s="126"/>
      <c r="N25" s="19"/>
    </row>
    <row r="26" spans="2:14" ht="10.8" customHeight="1">
      <c r="B26" s="116"/>
      <c r="C26" s="117"/>
      <c r="D26" s="35" t="s">
        <v>89</v>
      </c>
      <c r="E26" s="120"/>
      <c r="F26" s="123"/>
      <c r="G26" s="120"/>
      <c r="H26" s="36" t="s">
        <v>166</v>
      </c>
      <c r="I26" s="75"/>
      <c r="J26" s="36" t="s">
        <v>169</v>
      </c>
      <c r="K26" s="37"/>
      <c r="N26" s="19"/>
    </row>
    <row r="27" spans="2:14" ht="10.8" customHeight="1">
      <c r="B27" s="109" t="s">
        <v>92</v>
      </c>
      <c r="C27" s="92">
        <v>1</v>
      </c>
      <c r="D27" s="81" t="str">
        <f>IFERROR(VLOOKUP($N27,入力シート!$A$3:$U$52,6)&amp;"","")</f>
        <v/>
      </c>
      <c r="E27" s="94" t="str">
        <f>IFERROR(VLOOKUP($N27,入力シート!$A$3:$U$52,7)&amp;"","")</f>
        <v/>
      </c>
      <c r="F27" s="97" t="str">
        <f>IFERROR(VLOOKUP($N27,入力シート!$A$3:$U$52,11)&amp;"","")</f>
        <v/>
      </c>
      <c r="G27" s="94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6"/>
    </row>
    <row r="28" spans="2:14" ht="10.8" customHeight="1">
      <c r="B28" s="110"/>
      <c r="C28" s="92"/>
      <c r="D28" s="101" t="str">
        <f>IFERROR(VLOOKUP($N27,入力シート!$A$3:$U$52,5)&amp;"","")</f>
        <v/>
      </c>
      <c r="E28" s="95" t="e">
        <f>VLOOKUP($N$16,入力シート!$A$3:$U$52,6)</f>
        <v>#N/A</v>
      </c>
      <c r="F28" s="98" t="e">
        <f>VLOOKUP($N$16,入力シート!$A$3:$U$52,6)</f>
        <v>#N/A</v>
      </c>
      <c r="G28" s="95" t="e">
        <f>VLOOKUP($N$16,入力シート!$A$3:$U$52,6)</f>
        <v>#N/A</v>
      </c>
      <c r="H28" s="103" t="str">
        <f>IFERROR(VLOOKUP($N27,入力シート!$A$3:$U$52,15)&amp;"","")</f>
        <v/>
      </c>
      <c r="I28" s="104" t="e">
        <f>VLOOKUP($N$16,入力シート!$A$3:$U$52,6)</f>
        <v>#N/A</v>
      </c>
      <c r="J28" s="103" t="str">
        <f>IFERROR(VLOOKUP($N27,入力シート!$A$3:$U$52,18)&amp;"","")</f>
        <v/>
      </c>
      <c r="K28" s="107" t="e">
        <f>VLOOKUP($N$16,入力シート!$A$3:$U$52,6)</f>
        <v>#N/A</v>
      </c>
      <c r="N28" s="146"/>
    </row>
    <row r="29" spans="2:14" ht="10.8" customHeight="1">
      <c r="B29" s="110"/>
      <c r="C29" s="92"/>
      <c r="D29" s="102" t="e">
        <f>VLOOKUP($N$16,入力シート!$A$3:$U$52,6)</f>
        <v>#N/A</v>
      </c>
      <c r="E29" s="95" t="e">
        <f>VLOOKUP($N$16,入力シート!$A$3:$U$52,5)</f>
        <v>#N/A</v>
      </c>
      <c r="F29" s="98" t="e">
        <f>VLOOKUP($N$16,入力シート!$A$3:$U$52,5)</f>
        <v>#N/A</v>
      </c>
      <c r="G29" s="95" t="e">
        <f>VLOOKUP($N$16,入力シート!$A$3:$U$52,5)</f>
        <v>#N/A</v>
      </c>
      <c r="H29" s="103" t="e">
        <f>VLOOKUP($N$16,入力シート!$A$3:$U$52,5)</f>
        <v>#N/A</v>
      </c>
      <c r="I29" s="104" t="e">
        <f>VLOOKUP($N$16,入力シート!$A$3:$U$52,5)</f>
        <v>#N/A</v>
      </c>
      <c r="J29" s="103" t="e">
        <f>VLOOKUP($N$16,入力シート!$A$3:$U$52,5)</f>
        <v>#N/A</v>
      </c>
      <c r="K29" s="107" t="e">
        <f>VLOOKUP($N$16,入力シート!$A$3:$U$52,5)</f>
        <v>#N/A</v>
      </c>
      <c r="N29" s="146"/>
    </row>
    <row r="30" spans="2:14" ht="10.8" customHeight="1">
      <c r="B30" s="110"/>
      <c r="C30" s="93"/>
      <c r="D30" s="25" t="str">
        <f>IFERROR(IF(VLOOKUP($N27,入力シート!$A$3:$U$52,8)=0,"",VLOOKUP($N27,入力シート!$A$3:$U$52,8)),"")</f>
        <v/>
      </c>
      <c r="E30" s="96" t="e">
        <f>VLOOKUP($N$16,入力シート!$A$3:$U$52,6)</f>
        <v>#N/A</v>
      </c>
      <c r="F30" s="99" t="e">
        <f>VLOOKUP($N$16,入力シート!$A$3:$U$52,6)</f>
        <v>#N/A</v>
      </c>
      <c r="G30" s="96" t="e">
        <f>VLOOKUP($N$16,入力シート!$A$3:$U$52,6)</f>
        <v>#N/A</v>
      </c>
      <c r="H30" s="71" t="s">
        <v>165</v>
      </c>
      <c r="I30" s="65" t="str">
        <f>IFERROR(VLOOKUP($N27,入力シート!$A$3:$U$52,20)&amp;"","")</f>
        <v/>
      </c>
      <c r="J30" s="80" t="s">
        <v>167</v>
      </c>
      <c r="K30" s="66" t="str">
        <f>IFERROR(VLOOKUP($N27,入力シート!$A$3:$U$52,21)&amp;"","")</f>
        <v/>
      </c>
      <c r="N30" s="146"/>
    </row>
    <row r="31" spans="2:14" ht="10.8" customHeight="1">
      <c r="B31" s="110"/>
      <c r="C31" s="91">
        <v>2</v>
      </c>
      <c r="D31" s="81" t="str">
        <f>IFERROR(VLOOKUP($N31,入力シート!$A$3:$U$52,6)&amp;"","")</f>
        <v/>
      </c>
      <c r="E31" s="94" t="str">
        <f>IFERROR(VLOOKUP($N31,入力シート!$A$3:$U$52,7)&amp;"","")</f>
        <v/>
      </c>
      <c r="F31" s="97" t="str">
        <f>IFERROR(VLOOKUP($N31,入力シート!$A$3:$U$52,11)&amp;"","")</f>
        <v/>
      </c>
      <c r="G31" s="94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6"/>
    </row>
    <row r="32" spans="2:14" ht="10.8" customHeight="1">
      <c r="B32" s="110"/>
      <c r="C32" s="92"/>
      <c r="D32" s="101" t="str">
        <f>IFERROR(VLOOKUP($N31,入力シート!$A$3:$U$52,5)&amp;"","")</f>
        <v/>
      </c>
      <c r="E32" s="95" t="e">
        <f>VLOOKUP($N$16,入力シート!$A$3:$U$52,6)</f>
        <v>#N/A</v>
      </c>
      <c r="F32" s="98" t="e">
        <f>VLOOKUP($N$16,入力シート!$A$3:$U$52,6)</f>
        <v>#N/A</v>
      </c>
      <c r="G32" s="95" t="e">
        <f>VLOOKUP($N$16,入力シート!$A$3:$U$52,6)</f>
        <v>#N/A</v>
      </c>
      <c r="H32" s="103" t="str">
        <f>IFERROR(VLOOKUP($N31,入力シート!$A$3:$U$52,15)&amp;"","")</f>
        <v/>
      </c>
      <c r="I32" s="104" t="e">
        <f>VLOOKUP($N$16,入力シート!$A$3:$U$52,6)</f>
        <v>#N/A</v>
      </c>
      <c r="J32" s="103" t="str">
        <f>IFERROR(VLOOKUP($N31,入力シート!$A$3:$U$52,18)&amp;"","")</f>
        <v/>
      </c>
      <c r="K32" s="107" t="e">
        <f>VLOOKUP($N$16,入力シート!$A$3:$U$52,6)</f>
        <v>#N/A</v>
      </c>
      <c r="N32" s="146"/>
    </row>
    <row r="33" spans="2:14" ht="10.8" customHeight="1">
      <c r="B33" s="110"/>
      <c r="C33" s="92"/>
      <c r="D33" s="102" t="e">
        <f>VLOOKUP($N$16,入力シート!$A$3:$U$52,6)</f>
        <v>#N/A</v>
      </c>
      <c r="E33" s="95" t="e">
        <f>VLOOKUP($N$16,入力シート!$A$3:$U$52,5)</f>
        <v>#N/A</v>
      </c>
      <c r="F33" s="98" t="e">
        <f>VLOOKUP($N$16,入力シート!$A$3:$U$52,5)</f>
        <v>#N/A</v>
      </c>
      <c r="G33" s="95" t="e">
        <f>VLOOKUP($N$16,入力シート!$A$3:$U$52,5)</f>
        <v>#N/A</v>
      </c>
      <c r="H33" s="105" t="e">
        <f>VLOOKUP($N$16,入力シート!$A$3:$U$52,5)</f>
        <v>#N/A</v>
      </c>
      <c r="I33" s="106" t="e">
        <f>VLOOKUP($N$16,入力シート!$A$3:$U$52,5)</f>
        <v>#N/A</v>
      </c>
      <c r="J33" s="105" t="e">
        <f>VLOOKUP($N$16,入力シート!$A$3:$U$52,5)</f>
        <v>#N/A</v>
      </c>
      <c r="K33" s="108" t="e">
        <f>VLOOKUP($N$16,入力シート!$A$3:$U$52,5)</f>
        <v>#N/A</v>
      </c>
      <c r="N33" s="146"/>
    </row>
    <row r="34" spans="2:14" ht="10.8" customHeight="1">
      <c r="B34" s="110"/>
      <c r="C34" s="93"/>
      <c r="D34" s="25" t="str">
        <f>IFERROR(IF(VLOOKUP($N31,入力シート!$A$3:$U$52,8)=0,"",VLOOKUP($N31,入力シート!$A$3:$U$52,8)),"")</f>
        <v/>
      </c>
      <c r="E34" s="96" t="e">
        <f>VLOOKUP($N$16,入力シート!$A$3:$U$52,6)</f>
        <v>#N/A</v>
      </c>
      <c r="F34" s="99" t="e">
        <f>VLOOKUP($N$16,入力シート!$A$3:$U$52,6)</f>
        <v>#N/A</v>
      </c>
      <c r="G34" s="96" t="e">
        <f>VLOOKUP($N$16,入力シート!$A$3:$U$52,6)</f>
        <v>#N/A</v>
      </c>
      <c r="H34" s="28" t="s">
        <v>165</v>
      </c>
      <c r="I34" s="67" t="str">
        <f>IFERROR(VLOOKUP($N31,入力シート!$A$3:$U$52,20)&amp;"","")</f>
        <v/>
      </c>
      <c r="J34" s="29" t="s">
        <v>167</v>
      </c>
      <c r="K34" s="26" t="str">
        <f>IFERROR(VLOOKUP($N31,入力シート!$A$3:$U$52,21)&amp;"","")</f>
        <v/>
      </c>
      <c r="N34" s="146"/>
    </row>
    <row r="35" spans="2:14" ht="10.8" customHeight="1">
      <c r="B35" s="110"/>
      <c r="C35" s="92">
        <v>3</v>
      </c>
      <c r="D35" s="81" t="str">
        <f>IFERROR(VLOOKUP($N35,入力シート!$A$3:$U$52,6)&amp;"","")</f>
        <v/>
      </c>
      <c r="E35" s="94" t="str">
        <f>IFERROR(VLOOKUP($N35,入力シート!$A$3:$U$52,7)&amp;"","")</f>
        <v/>
      </c>
      <c r="F35" s="97" t="str">
        <f>IFERROR(VLOOKUP($N35,入力シート!$A$3:$U$52,11)&amp;"","")</f>
        <v/>
      </c>
      <c r="G35" s="94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6"/>
    </row>
    <row r="36" spans="2:14" ht="10.8" customHeight="1">
      <c r="B36" s="110"/>
      <c r="C36" s="92"/>
      <c r="D36" s="101" t="str">
        <f>IFERROR(VLOOKUP($N35,入力シート!$A$3:$U$52,5)&amp;"","")</f>
        <v/>
      </c>
      <c r="E36" s="95" t="e">
        <f>VLOOKUP($N$16,入力シート!$A$3:$U$52,6)</f>
        <v>#N/A</v>
      </c>
      <c r="F36" s="98" t="e">
        <f>VLOOKUP($N$16,入力シート!$A$3:$U$52,6)</f>
        <v>#N/A</v>
      </c>
      <c r="G36" s="95" t="e">
        <f>VLOOKUP($N$16,入力シート!$A$3:$U$52,6)</f>
        <v>#N/A</v>
      </c>
      <c r="H36" s="103" t="str">
        <f>IFERROR(VLOOKUP($N35,入力シート!$A$3:$U$52,15)&amp;"","")</f>
        <v/>
      </c>
      <c r="I36" s="104" t="e">
        <f>VLOOKUP($N$16,入力シート!$A$3:$U$52,6)</f>
        <v>#N/A</v>
      </c>
      <c r="J36" s="103" t="str">
        <f>IFERROR(VLOOKUP($N35,入力シート!$A$3:$U$52,18)&amp;"","")</f>
        <v/>
      </c>
      <c r="K36" s="107" t="e">
        <f>VLOOKUP($N$16,入力シート!$A$3:$U$52,6)</f>
        <v>#N/A</v>
      </c>
      <c r="N36" s="146"/>
    </row>
    <row r="37" spans="2:14" ht="10.8" customHeight="1">
      <c r="B37" s="110"/>
      <c r="C37" s="92"/>
      <c r="D37" s="102" t="e">
        <f>VLOOKUP($N$16,入力シート!$A$3:$U$52,6)</f>
        <v>#N/A</v>
      </c>
      <c r="E37" s="95" t="e">
        <f>VLOOKUP($N$16,入力シート!$A$3:$U$52,5)</f>
        <v>#N/A</v>
      </c>
      <c r="F37" s="98" t="e">
        <f>VLOOKUP($N$16,入力シート!$A$3:$U$52,5)</f>
        <v>#N/A</v>
      </c>
      <c r="G37" s="95" t="e">
        <f>VLOOKUP($N$16,入力シート!$A$3:$U$52,5)</f>
        <v>#N/A</v>
      </c>
      <c r="H37" s="103" t="e">
        <f>VLOOKUP($N$16,入力シート!$A$3:$U$52,5)</f>
        <v>#N/A</v>
      </c>
      <c r="I37" s="104" t="e">
        <f>VLOOKUP($N$16,入力シート!$A$3:$U$52,5)</f>
        <v>#N/A</v>
      </c>
      <c r="J37" s="103" t="e">
        <f>VLOOKUP($N$16,入力シート!$A$3:$U$52,5)</f>
        <v>#N/A</v>
      </c>
      <c r="K37" s="107" t="e">
        <f>VLOOKUP($N$16,入力シート!$A$3:$U$52,5)</f>
        <v>#N/A</v>
      </c>
      <c r="N37" s="146"/>
    </row>
    <row r="38" spans="2:14" ht="10.8" customHeight="1">
      <c r="B38" s="110"/>
      <c r="C38" s="93"/>
      <c r="D38" s="25" t="str">
        <f>IFERROR(IF(VLOOKUP($N35,入力シート!$A$3:$U$52,8)=0,"",VLOOKUP($N35,入力シート!$A$3:$U$52,8)),"")</f>
        <v/>
      </c>
      <c r="E38" s="96" t="e">
        <f>VLOOKUP($N$16,入力シート!$A$3:$U$52,6)</f>
        <v>#N/A</v>
      </c>
      <c r="F38" s="99" t="e">
        <f>VLOOKUP($N$16,入力シート!$A$3:$U$52,6)</f>
        <v>#N/A</v>
      </c>
      <c r="G38" s="96" t="e">
        <f>VLOOKUP($N$16,入力シート!$A$3:$U$52,6)</f>
        <v>#N/A</v>
      </c>
      <c r="H38" s="71" t="s">
        <v>165</v>
      </c>
      <c r="I38" s="65" t="str">
        <f>IFERROR(VLOOKUP($N35,入力シート!$A$3:$U$52,20)&amp;"","")</f>
        <v/>
      </c>
      <c r="J38" s="80" t="s">
        <v>167</v>
      </c>
      <c r="K38" s="66" t="str">
        <f>IFERROR(VLOOKUP($N35,入力シート!$A$3:$U$52,21)&amp;"","")</f>
        <v/>
      </c>
      <c r="N38" s="146"/>
    </row>
    <row r="39" spans="2:14" ht="10.8" customHeight="1">
      <c r="B39" s="110"/>
      <c r="C39" s="91">
        <v>4</v>
      </c>
      <c r="D39" s="81" t="str">
        <f>IFERROR(VLOOKUP($N39,入力シート!$A$3:$U$52,6)&amp;"","")</f>
        <v/>
      </c>
      <c r="E39" s="94" t="str">
        <f>IFERROR(VLOOKUP($N39,入力シート!$A$3:$U$52,7)&amp;"","")</f>
        <v/>
      </c>
      <c r="F39" s="97" t="str">
        <f>IFERROR(VLOOKUP($N39,入力シート!$A$3:$U$52,11)&amp;"","")</f>
        <v/>
      </c>
      <c r="G39" s="94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6"/>
    </row>
    <row r="40" spans="2:14" ht="10.8" customHeight="1">
      <c r="B40" s="110"/>
      <c r="C40" s="92"/>
      <c r="D40" s="101" t="str">
        <f>IFERROR(VLOOKUP($N39,入力シート!$A$3:$U$52,5)&amp;"","")</f>
        <v/>
      </c>
      <c r="E40" s="95" t="e">
        <f>VLOOKUP($N$16,入力シート!$A$3:$U$52,6)</f>
        <v>#N/A</v>
      </c>
      <c r="F40" s="98" t="e">
        <f>VLOOKUP($N$16,入力シート!$A$3:$U$52,6)</f>
        <v>#N/A</v>
      </c>
      <c r="G40" s="95" t="e">
        <f>VLOOKUP($N$16,入力シート!$A$3:$U$52,6)</f>
        <v>#N/A</v>
      </c>
      <c r="H40" s="103" t="str">
        <f>IFERROR(VLOOKUP($N39,入力シート!$A$3:$U$52,15)&amp;"","")</f>
        <v/>
      </c>
      <c r="I40" s="104" t="e">
        <f>VLOOKUP($N$16,入力シート!$A$3:$U$52,6)</f>
        <v>#N/A</v>
      </c>
      <c r="J40" s="103" t="str">
        <f>IFERROR(VLOOKUP($N39,入力シート!$A$3:$U$52,18)&amp;"","")</f>
        <v/>
      </c>
      <c r="K40" s="107" t="e">
        <f>VLOOKUP($N$16,入力シート!$A$3:$U$52,6)</f>
        <v>#N/A</v>
      </c>
      <c r="N40" s="146"/>
    </row>
    <row r="41" spans="2:14" ht="10.8" customHeight="1">
      <c r="B41" s="110"/>
      <c r="C41" s="92"/>
      <c r="D41" s="102" t="e">
        <f>VLOOKUP($N$16,入力シート!$A$3:$U$52,6)</f>
        <v>#N/A</v>
      </c>
      <c r="E41" s="95" t="e">
        <f>VLOOKUP($N$16,入力シート!$A$3:$U$52,5)</f>
        <v>#N/A</v>
      </c>
      <c r="F41" s="98" t="e">
        <f>VLOOKUP($N$16,入力シート!$A$3:$U$52,5)</f>
        <v>#N/A</v>
      </c>
      <c r="G41" s="95" t="e">
        <f>VLOOKUP($N$16,入力シート!$A$3:$U$52,5)</f>
        <v>#N/A</v>
      </c>
      <c r="H41" s="105" t="e">
        <f>VLOOKUP($N$16,入力シート!$A$3:$U$52,5)</f>
        <v>#N/A</v>
      </c>
      <c r="I41" s="106" t="e">
        <f>VLOOKUP($N$16,入力シート!$A$3:$U$52,5)</f>
        <v>#N/A</v>
      </c>
      <c r="J41" s="105" t="e">
        <f>VLOOKUP($N$16,入力シート!$A$3:$U$52,5)</f>
        <v>#N/A</v>
      </c>
      <c r="K41" s="108" t="e">
        <f>VLOOKUP($N$16,入力シート!$A$3:$U$52,5)</f>
        <v>#N/A</v>
      </c>
      <c r="N41" s="146"/>
    </row>
    <row r="42" spans="2:14" ht="10.8" customHeight="1">
      <c r="B42" s="110"/>
      <c r="C42" s="93"/>
      <c r="D42" s="25" t="str">
        <f>IFERROR(IF(VLOOKUP($N39,入力シート!$A$3:$U$52,8)=0,"",VLOOKUP($N39,入力シート!$A$3:$U$52,8)),"")</f>
        <v/>
      </c>
      <c r="E42" s="96" t="e">
        <f>VLOOKUP($N$16,入力シート!$A$3:$U$52,6)</f>
        <v>#N/A</v>
      </c>
      <c r="F42" s="99" t="e">
        <f>VLOOKUP($N$16,入力シート!$A$3:$U$52,6)</f>
        <v>#N/A</v>
      </c>
      <c r="G42" s="96" t="e">
        <f>VLOOKUP($N$16,入力シート!$A$3:$U$52,6)</f>
        <v>#N/A</v>
      </c>
      <c r="H42" s="28" t="s">
        <v>165</v>
      </c>
      <c r="I42" s="67" t="str">
        <f>IFERROR(VLOOKUP($N39,入力シート!$A$3:$U$52,20)&amp;"","")</f>
        <v/>
      </c>
      <c r="J42" s="29" t="s">
        <v>167</v>
      </c>
      <c r="K42" s="26" t="str">
        <f>IFERROR(VLOOKUP($N39,入力シート!$A$3:$U$52,21)&amp;"","")</f>
        <v/>
      </c>
      <c r="N42" s="146"/>
    </row>
    <row r="43" spans="2:14" ht="10.8" customHeight="1">
      <c r="B43" s="110"/>
      <c r="C43" s="92">
        <v>5</v>
      </c>
      <c r="D43" s="81" t="str">
        <f>IFERROR(VLOOKUP($N43,入力シート!$A$3:$U$52,6)&amp;"","")</f>
        <v/>
      </c>
      <c r="E43" s="94" t="str">
        <f>IFERROR(VLOOKUP($N43,入力シート!$A$3:$U$52,7)&amp;"","")</f>
        <v/>
      </c>
      <c r="F43" s="97" t="str">
        <f>IFERROR(VLOOKUP($N43,入力シート!$A$3:$U$52,11)&amp;"","")</f>
        <v/>
      </c>
      <c r="G43" s="94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6"/>
    </row>
    <row r="44" spans="2:14" ht="10.8" customHeight="1">
      <c r="B44" s="110"/>
      <c r="C44" s="92"/>
      <c r="D44" s="101" t="str">
        <f>IFERROR(VLOOKUP($N43,入力シート!$A$3:$U$52,5)&amp;"","")</f>
        <v/>
      </c>
      <c r="E44" s="95" t="e">
        <f>VLOOKUP($N$16,入力シート!$A$3:$U$52,6)</f>
        <v>#N/A</v>
      </c>
      <c r="F44" s="98" t="e">
        <f>VLOOKUP($N$16,入力シート!$A$3:$U$52,6)</f>
        <v>#N/A</v>
      </c>
      <c r="G44" s="95" t="e">
        <f>VLOOKUP($N$16,入力シート!$A$3:$U$52,6)</f>
        <v>#N/A</v>
      </c>
      <c r="H44" s="103" t="str">
        <f>IFERROR(VLOOKUP($N43,入力シート!$A$3:$U$52,15)&amp;"","")</f>
        <v/>
      </c>
      <c r="I44" s="104" t="e">
        <f>VLOOKUP($N$16,入力シート!$A$3:$U$52,6)</f>
        <v>#N/A</v>
      </c>
      <c r="J44" s="103" t="str">
        <f>IFERROR(VLOOKUP($N43,入力シート!$A$3:$U$52,18)&amp;"","")</f>
        <v/>
      </c>
      <c r="K44" s="107" t="e">
        <f>VLOOKUP($N$16,入力シート!$A$3:$U$52,6)</f>
        <v>#N/A</v>
      </c>
      <c r="N44" s="146"/>
    </row>
    <row r="45" spans="2:14" ht="10.8" customHeight="1">
      <c r="B45" s="110"/>
      <c r="C45" s="92"/>
      <c r="D45" s="102" t="e">
        <f>VLOOKUP($N$16,入力シート!$A$3:$U$52,6)</f>
        <v>#N/A</v>
      </c>
      <c r="E45" s="95" t="e">
        <f>VLOOKUP($N$16,入力シート!$A$3:$U$52,5)</f>
        <v>#N/A</v>
      </c>
      <c r="F45" s="98" t="e">
        <f>VLOOKUP($N$16,入力シート!$A$3:$U$52,5)</f>
        <v>#N/A</v>
      </c>
      <c r="G45" s="95" t="e">
        <f>VLOOKUP($N$16,入力シート!$A$3:$U$52,5)</f>
        <v>#N/A</v>
      </c>
      <c r="H45" s="103" t="e">
        <f>VLOOKUP($N$16,入力シート!$A$3:$U$52,5)</f>
        <v>#N/A</v>
      </c>
      <c r="I45" s="104" t="e">
        <f>VLOOKUP($N$16,入力シート!$A$3:$U$52,5)</f>
        <v>#N/A</v>
      </c>
      <c r="J45" s="103" t="e">
        <f>VLOOKUP($N$16,入力シート!$A$3:$U$52,5)</f>
        <v>#N/A</v>
      </c>
      <c r="K45" s="107" t="e">
        <f>VLOOKUP($N$16,入力シート!$A$3:$U$52,5)</f>
        <v>#N/A</v>
      </c>
      <c r="N45" s="146"/>
    </row>
    <row r="46" spans="2:14" ht="10.8" customHeight="1">
      <c r="B46" s="110"/>
      <c r="C46" s="93"/>
      <c r="D46" s="25" t="str">
        <f>IFERROR(IF(VLOOKUP($N43,入力シート!$A$3:$U$52,8)=0,"",VLOOKUP($N43,入力シート!$A$3:$U$52,8)),"")</f>
        <v/>
      </c>
      <c r="E46" s="96" t="e">
        <f>VLOOKUP($N$16,入力シート!$A$3:$U$52,6)</f>
        <v>#N/A</v>
      </c>
      <c r="F46" s="99" t="e">
        <f>VLOOKUP($N$16,入力シート!$A$3:$U$52,6)</f>
        <v>#N/A</v>
      </c>
      <c r="G46" s="96" t="e">
        <f>VLOOKUP($N$16,入力シート!$A$3:$U$52,6)</f>
        <v>#N/A</v>
      </c>
      <c r="H46" s="71" t="s">
        <v>165</v>
      </c>
      <c r="I46" s="65" t="str">
        <f>IFERROR(VLOOKUP($N43,入力シート!$A$3:$U$52,20)&amp;"","")</f>
        <v/>
      </c>
      <c r="J46" s="80" t="s">
        <v>167</v>
      </c>
      <c r="K46" s="66" t="str">
        <f>IFERROR(VLOOKUP($N43,入力シート!$A$3:$U$52,21)&amp;"","")</f>
        <v/>
      </c>
      <c r="N46" s="146"/>
    </row>
    <row r="47" spans="2:14" ht="10.8" customHeight="1">
      <c r="B47" s="110"/>
      <c r="C47" s="91">
        <v>6</v>
      </c>
      <c r="D47" s="81" t="str">
        <f>IFERROR(VLOOKUP($N47,入力シート!$A$3:$U$52,6)&amp;"","")</f>
        <v/>
      </c>
      <c r="E47" s="94" t="str">
        <f>IFERROR(VLOOKUP($N47,入力シート!$A$3:$U$52,7)&amp;"","")</f>
        <v/>
      </c>
      <c r="F47" s="97" t="str">
        <f>IFERROR(VLOOKUP($N47,入力シート!$A$3:$U$52,11)&amp;"","")</f>
        <v/>
      </c>
      <c r="G47" s="94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6"/>
    </row>
    <row r="48" spans="2:14" ht="10.8" customHeight="1">
      <c r="B48" s="110"/>
      <c r="C48" s="92"/>
      <c r="D48" s="101" t="str">
        <f>IFERROR(VLOOKUP($N47,入力シート!$A$3:$U$52,5)&amp;"","")</f>
        <v/>
      </c>
      <c r="E48" s="95" t="e">
        <f>VLOOKUP($N$16,入力シート!$A$3:$U$52,6)</f>
        <v>#N/A</v>
      </c>
      <c r="F48" s="98" t="e">
        <f>VLOOKUP($N$16,入力シート!$A$3:$U$52,6)</f>
        <v>#N/A</v>
      </c>
      <c r="G48" s="95" t="e">
        <f>VLOOKUP($N$16,入力シート!$A$3:$U$52,6)</f>
        <v>#N/A</v>
      </c>
      <c r="H48" s="103" t="str">
        <f>IFERROR(VLOOKUP($N47,入力シート!$A$3:$U$52,15)&amp;"","")</f>
        <v/>
      </c>
      <c r="I48" s="104" t="e">
        <f>VLOOKUP($N$16,入力シート!$A$3:$U$52,6)</f>
        <v>#N/A</v>
      </c>
      <c r="J48" s="103" t="str">
        <f>IFERROR(VLOOKUP($N47,入力シート!$A$3:$U$52,18)&amp;"","")</f>
        <v/>
      </c>
      <c r="K48" s="107" t="e">
        <f>VLOOKUP($N$16,入力シート!$A$3:$U$52,6)</f>
        <v>#N/A</v>
      </c>
      <c r="N48" s="146"/>
    </row>
    <row r="49" spans="2:14" ht="10.8" customHeight="1">
      <c r="B49" s="110"/>
      <c r="C49" s="92"/>
      <c r="D49" s="102" t="e">
        <f>VLOOKUP($N$16,入力シート!$A$3:$U$52,6)</f>
        <v>#N/A</v>
      </c>
      <c r="E49" s="95" t="e">
        <f>VLOOKUP($N$16,入力シート!$A$3:$U$52,5)</f>
        <v>#N/A</v>
      </c>
      <c r="F49" s="98" t="e">
        <f>VLOOKUP($N$16,入力シート!$A$3:$U$52,5)</f>
        <v>#N/A</v>
      </c>
      <c r="G49" s="95" t="e">
        <f>VLOOKUP($N$16,入力シート!$A$3:$U$52,5)</f>
        <v>#N/A</v>
      </c>
      <c r="H49" s="105" t="e">
        <f>VLOOKUP($N$16,入力シート!$A$3:$U$52,5)</f>
        <v>#N/A</v>
      </c>
      <c r="I49" s="106" t="e">
        <f>VLOOKUP($N$16,入力シート!$A$3:$U$52,5)</f>
        <v>#N/A</v>
      </c>
      <c r="J49" s="105" t="e">
        <f>VLOOKUP($N$16,入力シート!$A$3:$U$52,5)</f>
        <v>#N/A</v>
      </c>
      <c r="K49" s="108" t="e">
        <f>VLOOKUP($N$16,入力シート!$A$3:$U$52,5)</f>
        <v>#N/A</v>
      </c>
      <c r="N49" s="146"/>
    </row>
    <row r="50" spans="2:14" ht="10.8" customHeight="1">
      <c r="B50" s="110"/>
      <c r="C50" s="93"/>
      <c r="D50" s="25" t="str">
        <f>IFERROR(IF(VLOOKUP($N47,入力シート!$A$3:$U$52,8)=0,"",VLOOKUP($N47,入力シート!$A$3:$U$52,8)),"")</f>
        <v/>
      </c>
      <c r="E50" s="96" t="e">
        <f>VLOOKUP($N$16,入力シート!$A$3:$U$52,6)</f>
        <v>#N/A</v>
      </c>
      <c r="F50" s="99" t="e">
        <f>VLOOKUP($N$16,入力シート!$A$3:$U$52,6)</f>
        <v>#N/A</v>
      </c>
      <c r="G50" s="96" t="e">
        <f>VLOOKUP($N$16,入力シート!$A$3:$U$52,6)</f>
        <v>#N/A</v>
      </c>
      <c r="H50" s="28" t="s">
        <v>165</v>
      </c>
      <c r="I50" s="67" t="str">
        <f>IFERROR(VLOOKUP($N47,入力シート!$A$3:$U$52,20)&amp;"","")</f>
        <v/>
      </c>
      <c r="J50" s="29" t="s">
        <v>167</v>
      </c>
      <c r="K50" s="26" t="str">
        <f>IFERROR(VLOOKUP($N47,入力シート!$A$3:$U$52,21)&amp;"","")</f>
        <v/>
      </c>
      <c r="N50" s="146"/>
    </row>
    <row r="51" spans="2:14" ht="10.8" customHeight="1">
      <c r="B51" s="110"/>
      <c r="C51" s="92">
        <v>7</v>
      </c>
      <c r="D51" s="81" t="str">
        <f>IFERROR(VLOOKUP($N51,入力シート!$A$3:$U$52,6)&amp;"","")</f>
        <v/>
      </c>
      <c r="E51" s="94" t="str">
        <f>IFERROR(VLOOKUP($N51,入力シート!$A$3:$U$52,7)&amp;"","")</f>
        <v/>
      </c>
      <c r="F51" s="97" t="str">
        <f>IFERROR(VLOOKUP($N51,入力シート!$A$3:$U$52,11)&amp;"","")</f>
        <v/>
      </c>
      <c r="G51" s="94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6"/>
    </row>
    <row r="52" spans="2:14" ht="10.8" customHeight="1">
      <c r="B52" s="110"/>
      <c r="C52" s="92"/>
      <c r="D52" s="101" t="str">
        <f>IFERROR(VLOOKUP($N51,入力シート!$A$3:$U$52,5)&amp;"","")</f>
        <v/>
      </c>
      <c r="E52" s="95" t="e">
        <f>VLOOKUP($N$16,入力シート!$A$3:$U$52,6)</f>
        <v>#N/A</v>
      </c>
      <c r="F52" s="98" t="e">
        <f>VLOOKUP($N$16,入力シート!$A$3:$U$52,6)</f>
        <v>#N/A</v>
      </c>
      <c r="G52" s="95" t="e">
        <f>VLOOKUP($N$16,入力シート!$A$3:$U$52,6)</f>
        <v>#N/A</v>
      </c>
      <c r="H52" s="103" t="str">
        <f>IFERROR(VLOOKUP($N51,入力シート!$A$3:$U$52,15)&amp;"","")</f>
        <v/>
      </c>
      <c r="I52" s="104" t="e">
        <f>VLOOKUP($N$16,入力シート!$A$3:$U$52,6)</f>
        <v>#N/A</v>
      </c>
      <c r="J52" s="103" t="str">
        <f>IFERROR(VLOOKUP($N51,入力シート!$A$3:$U$52,18)&amp;"","")</f>
        <v/>
      </c>
      <c r="K52" s="107" t="e">
        <f>VLOOKUP($N$16,入力シート!$A$3:$U$52,6)</f>
        <v>#N/A</v>
      </c>
      <c r="N52" s="146"/>
    </row>
    <row r="53" spans="2:14" ht="10.8" customHeight="1">
      <c r="B53" s="110"/>
      <c r="C53" s="92"/>
      <c r="D53" s="102" t="e">
        <f>VLOOKUP($N$16,入力シート!$A$3:$U$52,6)</f>
        <v>#N/A</v>
      </c>
      <c r="E53" s="95" t="e">
        <f>VLOOKUP($N$16,入力シート!$A$3:$U$52,5)</f>
        <v>#N/A</v>
      </c>
      <c r="F53" s="98" t="e">
        <f>VLOOKUP($N$16,入力シート!$A$3:$U$52,5)</f>
        <v>#N/A</v>
      </c>
      <c r="G53" s="95" t="e">
        <f>VLOOKUP($N$16,入力シート!$A$3:$U$52,5)</f>
        <v>#N/A</v>
      </c>
      <c r="H53" s="103" t="e">
        <f>VLOOKUP($N$16,入力シート!$A$3:$U$52,5)</f>
        <v>#N/A</v>
      </c>
      <c r="I53" s="104" t="e">
        <f>VLOOKUP($N$16,入力シート!$A$3:$U$52,5)</f>
        <v>#N/A</v>
      </c>
      <c r="J53" s="103" t="e">
        <f>VLOOKUP($N$16,入力シート!$A$3:$U$52,5)</f>
        <v>#N/A</v>
      </c>
      <c r="K53" s="107" t="e">
        <f>VLOOKUP($N$16,入力シート!$A$3:$U$52,5)</f>
        <v>#N/A</v>
      </c>
      <c r="N53" s="146"/>
    </row>
    <row r="54" spans="2:14" ht="10.8" customHeight="1">
      <c r="B54" s="110"/>
      <c r="C54" s="93"/>
      <c r="D54" s="25" t="str">
        <f>IFERROR(IF(VLOOKUP($N51,入力シート!$A$3:$U$52,8)=0,"",VLOOKUP($N51,入力シート!$A$3:$U$52,8)),"")</f>
        <v/>
      </c>
      <c r="E54" s="96" t="e">
        <f>VLOOKUP($N$16,入力シート!$A$3:$U$52,6)</f>
        <v>#N/A</v>
      </c>
      <c r="F54" s="99" t="e">
        <f>VLOOKUP($N$16,入力シート!$A$3:$U$52,6)</f>
        <v>#N/A</v>
      </c>
      <c r="G54" s="96" t="e">
        <f>VLOOKUP($N$16,入力シート!$A$3:$U$52,6)</f>
        <v>#N/A</v>
      </c>
      <c r="H54" s="71" t="s">
        <v>165</v>
      </c>
      <c r="I54" s="65" t="str">
        <f>IFERROR(VLOOKUP($N51,入力シート!$A$3:$U$52,20)&amp;"","")</f>
        <v/>
      </c>
      <c r="J54" s="80" t="s">
        <v>167</v>
      </c>
      <c r="K54" s="66" t="str">
        <f>IFERROR(VLOOKUP($N51,入力シート!$A$3:$U$52,21)&amp;"","")</f>
        <v/>
      </c>
      <c r="N54" s="146"/>
    </row>
    <row r="55" spans="2:14" ht="10.8" customHeight="1">
      <c r="B55" s="110"/>
      <c r="C55" s="91">
        <v>8</v>
      </c>
      <c r="D55" s="81" t="str">
        <f>IFERROR(VLOOKUP($N55,入力シート!$A$3:$U$52,6)&amp;"","")</f>
        <v/>
      </c>
      <c r="E55" s="94" t="str">
        <f>IFERROR(VLOOKUP($N55,入力シート!$A$3:$U$52,7)&amp;"","")</f>
        <v/>
      </c>
      <c r="F55" s="97" t="str">
        <f>IFERROR(VLOOKUP($N55,入力シート!$A$3:$U$52,11)&amp;"","")</f>
        <v/>
      </c>
      <c r="G55" s="94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6"/>
    </row>
    <row r="56" spans="2:14" ht="10.8" customHeight="1">
      <c r="B56" s="110"/>
      <c r="C56" s="92"/>
      <c r="D56" s="101" t="str">
        <f>IFERROR(VLOOKUP($N55,入力シート!$A$3:$U$52,5)&amp;"","")</f>
        <v/>
      </c>
      <c r="E56" s="95" t="e">
        <f>VLOOKUP($N$16,入力シート!$A$3:$U$52,6)</f>
        <v>#N/A</v>
      </c>
      <c r="F56" s="98" t="e">
        <f>VLOOKUP($N$16,入力シート!$A$3:$U$52,6)</f>
        <v>#N/A</v>
      </c>
      <c r="G56" s="95" t="e">
        <f>VLOOKUP($N$16,入力シート!$A$3:$U$52,6)</f>
        <v>#N/A</v>
      </c>
      <c r="H56" s="103" t="str">
        <f>IFERROR(VLOOKUP($N55,入力シート!$A$3:$U$52,15)&amp;"","")</f>
        <v/>
      </c>
      <c r="I56" s="104" t="e">
        <f>VLOOKUP($N$16,入力シート!$A$3:$U$52,6)</f>
        <v>#N/A</v>
      </c>
      <c r="J56" s="103" t="str">
        <f>IFERROR(VLOOKUP($N55,入力シート!$A$3:$U$52,18)&amp;"","")</f>
        <v/>
      </c>
      <c r="K56" s="107" t="e">
        <f>VLOOKUP($N$16,入力シート!$A$3:$U$52,6)</f>
        <v>#N/A</v>
      </c>
      <c r="N56" s="146"/>
    </row>
    <row r="57" spans="2:14" ht="10.8" customHeight="1">
      <c r="B57" s="110"/>
      <c r="C57" s="92"/>
      <c r="D57" s="102" t="e">
        <f>VLOOKUP($N$16,入力シート!$A$3:$U$52,6)</f>
        <v>#N/A</v>
      </c>
      <c r="E57" s="95" t="e">
        <f>VLOOKUP($N$16,入力シート!$A$3:$U$52,5)</f>
        <v>#N/A</v>
      </c>
      <c r="F57" s="98" t="e">
        <f>VLOOKUP($N$16,入力シート!$A$3:$U$52,5)</f>
        <v>#N/A</v>
      </c>
      <c r="G57" s="95" t="e">
        <f>VLOOKUP($N$16,入力シート!$A$3:$U$52,5)</f>
        <v>#N/A</v>
      </c>
      <c r="H57" s="105" t="e">
        <f>VLOOKUP($N$16,入力シート!$A$3:$U$52,5)</f>
        <v>#N/A</v>
      </c>
      <c r="I57" s="106" t="e">
        <f>VLOOKUP($N$16,入力シート!$A$3:$U$52,5)</f>
        <v>#N/A</v>
      </c>
      <c r="J57" s="105" t="e">
        <f>VLOOKUP($N$16,入力シート!$A$3:$U$52,5)</f>
        <v>#N/A</v>
      </c>
      <c r="K57" s="108" t="e">
        <f>VLOOKUP($N$16,入力シート!$A$3:$U$52,5)</f>
        <v>#N/A</v>
      </c>
      <c r="N57" s="146"/>
    </row>
    <row r="58" spans="2:14" ht="10.8" customHeight="1">
      <c r="B58" s="110"/>
      <c r="C58" s="93"/>
      <c r="D58" s="25" t="str">
        <f>IFERROR(IF(VLOOKUP($N55,入力シート!$A$3:$U$52,8)=0,"",VLOOKUP($N55,入力シート!$A$3:$U$52,8)),"")</f>
        <v/>
      </c>
      <c r="E58" s="96" t="e">
        <f>VLOOKUP($N$16,入力シート!$A$3:$U$52,6)</f>
        <v>#N/A</v>
      </c>
      <c r="F58" s="99" t="e">
        <f>VLOOKUP($N$16,入力シート!$A$3:$U$52,6)</f>
        <v>#N/A</v>
      </c>
      <c r="G58" s="96" t="e">
        <f>VLOOKUP($N$16,入力シート!$A$3:$U$52,6)</f>
        <v>#N/A</v>
      </c>
      <c r="H58" s="28" t="s">
        <v>165</v>
      </c>
      <c r="I58" s="67" t="str">
        <f>IFERROR(VLOOKUP($N55,入力シート!$A$3:$U$52,20)&amp;"","")</f>
        <v/>
      </c>
      <c r="J58" s="29" t="s">
        <v>167</v>
      </c>
      <c r="K58" s="26" t="str">
        <f>IFERROR(VLOOKUP($N55,入力シート!$A$3:$U$52,21)&amp;"","")</f>
        <v/>
      </c>
      <c r="N58" s="146"/>
    </row>
    <row r="59" spans="2:14" ht="10.8" customHeight="1">
      <c r="B59" s="110"/>
      <c r="C59" s="92">
        <v>9</v>
      </c>
      <c r="D59" s="81" t="str">
        <f>IFERROR(VLOOKUP($N59,入力シート!$A$3:$U$52,6)&amp;"","")</f>
        <v/>
      </c>
      <c r="E59" s="94" t="str">
        <f>IFERROR(VLOOKUP($N59,入力シート!$A$3:$U$52,7)&amp;"","")</f>
        <v/>
      </c>
      <c r="F59" s="97" t="str">
        <f>IFERROR(VLOOKUP($N59,入力シート!$A$3:$U$52,11)&amp;"","")</f>
        <v/>
      </c>
      <c r="G59" s="94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6"/>
    </row>
    <row r="60" spans="2:14" ht="10.8" customHeight="1">
      <c r="B60" s="110"/>
      <c r="C60" s="92"/>
      <c r="D60" s="101" t="str">
        <f>IFERROR(VLOOKUP($N59,入力シート!$A$3:$U$52,5)&amp;"","")</f>
        <v/>
      </c>
      <c r="E60" s="95" t="e">
        <f>VLOOKUP($N$16,入力シート!$A$3:$U$52,6)</f>
        <v>#N/A</v>
      </c>
      <c r="F60" s="98" t="e">
        <f>VLOOKUP($N$16,入力シート!$A$3:$U$52,6)</f>
        <v>#N/A</v>
      </c>
      <c r="G60" s="95" t="e">
        <f>VLOOKUP($N$16,入力シート!$A$3:$U$52,6)</f>
        <v>#N/A</v>
      </c>
      <c r="H60" s="103" t="str">
        <f>IFERROR(VLOOKUP($N59,入力シート!$A$3:$U$52,15)&amp;"","")</f>
        <v/>
      </c>
      <c r="I60" s="104" t="e">
        <f>VLOOKUP($N$16,入力シート!$A$3:$U$52,6)</f>
        <v>#N/A</v>
      </c>
      <c r="J60" s="103" t="str">
        <f>IFERROR(VLOOKUP($N59,入力シート!$A$3:$U$52,18)&amp;"","")</f>
        <v/>
      </c>
      <c r="K60" s="107" t="e">
        <f>VLOOKUP($N$16,入力シート!$A$3:$U$52,6)</f>
        <v>#N/A</v>
      </c>
      <c r="N60" s="146"/>
    </row>
    <row r="61" spans="2:14" ht="10.8" customHeight="1">
      <c r="B61" s="110"/>
      <c r="C61" s="92"/>
      <c r="D61" s="102" t="e">
        <f>VLOOKUP($N$16,入力シート!$A$3:$U$52,6)</f>
        <v>#N/A</v>
      </c>
      <c r="E61" s="95" t="e">
        <f>VLOOKUP($N$16,入力シート!$A$3:$U$52,5)</f>
        <v>#N/A</v>
      </c>
      <c r="F61" s="98" t="e">
        <f>VLOOKUP($N$16,入力シート!$A$3:$U$52,5)</f>
        <v>#N/A</v>
      </c>
      <c r="G61" s="95" t="e">
        <f>VLOOKUP($N$16,入力シート!$A$3:$U$52,5)</f>
        <v>#N/A</v>
      </c>
      <c r="H61" s="103" t="e">
        <f>VLOOKUP($N$16,入力シート!$A$3:$U$52,5)</f>
        <v>#N/A</v>
      </c>
      <c r="I61" s="104" t="e">
        <f>VLOOKUP($N$16,入力シート!$A$3:$U$52,5)</f>
        <v>#N/A</v>
      </c>
      <c r="J61" s="103" t="e">
        <f>VLOOKUP($N$16,入力シート!$A$3:$U$52,5)</f>
        <v>#N/A</v>
      </c>
      <c r="K61" s="107" t="e">
        <f>VLOOKUP($N$16,入力シート!$A$3:$U$52,5)</f>
        <v>#N/A</v>
      </c>
      <c r="N61" s="146"/>
    </row>
    <row r="62" spans="2:14" ht="10.8" customHeight="1">
      <c r="B62" s="110"/>
      <c r="C62" s="93"/>
      <c r="D62" s="25" t="str">
        <f>IFERROR(IF(VLOOKUP($N59,入力シート!$A$3:$U$52,8)=0,"",VLOOKUP($N59,入力シート!$A$3:$U$52,8)),"")</f>
        <v/>
      </c>
      <c r="E62" s="96" t="e">
        <f>VLOOKUP($N$16,入力シート!$A$3:$U$52,6)</f>
        <v>#N/A</v>
      </c>
      <c r="F62" s="99" t="e">
        <f>VLOOKUP($N$16,入力シート!$A$3:$U$52,6)</f>
        <v>#N/A</v>
      </c>
      <c r="G62" s="96" t="e">
        <f>VLOOKUP($N$16,入力シート!$A$3:$U$52,6)</f>
        <v>#N/A</v>
      </c>
      <c r="H62" s="71" t="s">
        <v>165</v>
      </c>
      <c r="I62" s="65" t="str">
        <f>IFERROR(VLOOKUP($N59,入力シート!$A$3:$U$52,20)&amp;"","")</f>
        <v/>
      </c>
      <c r="J62" s="80" t="s">
        <v>167</v>
      </c>
      <c r="K62" s="66" t="str">
        <f>IFERROR(VLOOKUP($N59,入力シート!$A$3:$U$52,21)&amp;"","")</f>
        <v/>
      </c>
      <c r="N62" s="146"/>
    </row>
    <row r="63" spans="2:14" ht="10.8" customHeight="1">
      <c r="B63" s="110"/>
      <c r="C63" s="91">
        <v>10</v>
      </c>
      <c r="D63" s="81" t="str">
        <f>IFERROR(VLOOKUP($N63,入力シート!$A$3:$U$52,6)&amp;"","")</f>
        <v/>
      </c>
      <c r="E63" s="94" t="str">
        <f>IFERROR(VLOOKUP($N63,入力シート!$A$3:$U$52,7)&amp;"","")</f>
        <v/>
      </c>
      <c r="F63" s="97" t="str">
        <f>IFERROR(VLOOKUP($N63,入力シート!$A$3:$U$52,11)&amp;"","")</f>
        <v/>
      </c>
      <c r="G63" s="94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6"/>
    </row>
    <row r="64" spans="2:14" ht="10.8" customHeight="1">
      <c r="B64" s="110"/>
      <c r="C64" s="92"/>
      <c r="D64" s="101" t="str">
        <f>IFERROR(VLOOKUP($N63,入力シート!$A$3:$U$52,5)&amp;"","")</f>
        <v/>
      </c>
      <c r="E64" s="95" t="e">
        <f>VLOOKUP($N$16,入力シート!$A$3:$U$52,6)</f>
        <v>#N/A</v>
      </c>
      <c r="F64" s="98" t="e">
        <f>VLOOKUP($N$16,入力シート!$A$3:$U$52,6)</f>
        <v>#N/A</v>
      </c>
      <c r="G64" s="95" t="e">
        <f>VLOOKUP($N$16,入力シート!$A$3:$U$52,6)</f>
        <v>#N/A</v>
      </c>
      <c r="H64" s="103" t="str">
        <f>IFERROR(VLOOKUP($N63,入力シート!$A$3:$U$52,15)&amp;"","")</f>
        <v/>
      </c>
      <c r="I64" s="104" t="e">
        <f>VLOOKUP($N$16,入力シート!$A$3:$U$52,6)</f>
        <v>#N/A</v>
      </c>
      <c r="J64" s="103" t="str">
        <f>IFERROR(VLOOKUP($N63,入力シート!$A$3:$U$52,18)&amp;"","")</f>
        <v/>
      </c>
      <c r="K64" s="107" t="e">
        <f>VLOOKUP($N$16,入力シート!$A$3:$U$52,6)</f>
        <v>#N/A</v>
      </c>
      <c r="N64" s="146"/>
    </row>
    <row r="65" spans="2:14" ht="10.8" customHeight="1">
      <c r="B65" s="110"/>
      <c r="C65" s="92"/>
      <c r="D65" s="102" t="e">
        <f>VLOOKUP($N$16,入力シート!$A$3:$U$52,6)</f>
        <v>#N/A</v>
      </c>
      <c r="E65" s="95" t="e">
        <f>VLOOKUP($N$16,入力シート!$A$3:$U$52,5)</f>
        <v>#N/A</v>
      </c>
      <c r="F65" s="98" t="e">
        <f>VLOOKUP($N$16,入力シート!$A$3:$U$52,5)</f>
        <v>#N/A</v>
      </c>
      <c r="G65" s="95" t="e">
        <f>VLOOKUP($N$16,入力シート!$A$3:$U$52,5)</f>
        <v>#N/A</v>
      </c>
      <c r="H65" s="105" t="e">
        <f>VLOOKUP($N$16,入力シート!$A$3:$U$52,5)</f>
        <v>#N/A</v>
      </c>
      <c r="I65" s="106" t="e">
        <f>VLOOKUP($N$16,入力シート!$A$3:$U$52,5)</f>
        <v>#N/A</v>
      </c>
      <c r="J65" s="105" t="e">
        <f>VLOOKUP($N$16,入力シート!$A$3:$U$52,5)</f>
        <v>#N/A</v>
      </c>
      <c r="K65" s="108" t="e">
        <f>VLOOKUP($N$16,入力シート!$A$3:$U$52,5)</f>
        <v>#N/A</v>
      </c>
      <c r="N65" s="146"/>
    </row>
    <row r="66" spans="2:14" ht="10.8" customHeight="1">
      <c r="B66" s="111"/>
      <c r="C66" s="93"/>
      <c r="D66" s="30" t="str">
        <f>IFERROR(IF(VLOOKUP($N63,入力シート!$A$3:$U$52,8)=0,"",VLOOKUP($N63,入力シート!$A$3:$U$52,8)),"")</f>
        <v/>
      </c>
      <c r="E66" s="96" t="e">
        <f>VLOOKUP($N$16,入力シート!$A$3:$U$52,6)</f>
        <v>#N/A</v>
      </c>
      <c r="F66" s="99" t="e">
        <f>VLOOKUP($N$16,入力シート!$A$3:$U$52,6)</f>
        <v>#N/A</v>
      </c>
      <c r="G66" s="96" t="e">
        <f>VLOOKUP($N$16,入力シート!$A$3:$U$52,6)</f>
        <v>#N/A</v>
      </c>
      <c r="H66" s="28" t="s">
        <v>165</v>
      </c>
      <c r="I66" s="67" t="str">
        <f>IFERROR(VLOOKUP($N63,入力シート!$A$3:$U$52,20)&amp;"","")</f>
        <v/>
      </c>
      <c r="J66" s="29" t="s">
        <v>167</v>
      </c>
      <c r="K66" s="26" t="str">
        <f>IFERROR(VLOOKUP($N63,入力シート!$A$3:$U$52,21)&amp;"","")</f>
        <v/>
      </c>
      <c r="N66" s="146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399999999999999" customHeight="1" thickBot="1">
      <c r="B69" s="17"/>
      <c r="C69" s="17"/>
      <c r="D69" s="17"/>
      <c r="E69" s="89" t="s">
        <v>170</v>
      </c>
      <c r="F69" s="89"/>
      <c r="G69" s="17"/>
      <c r="H69" s="90" t="s">
        <v>173</v>
      </c>
      <c r="I69" s="90"/>
      <c r="J69" s="18"/>
      <c r="K69" s="18"/>
    </row>
    <row r="70" spans="2:14" ht="9.6" customHeight="1"/>
    <row r="71" spans="2:14" ht="16.2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>
      <c r="C73" s="10">
        <v>1</v>
      </c>
      <c r="D73" s="11" t="s">
        <v>100</v>
      </c>
      <c r="E73" s="147" t="str">
        <f>$E$3</f>
        <v>水泳競技（競泳）</v>
      </c>
      <c r="F73" s="147"/>
      <c r="G73" s="147"/>
      <c r="H73" s="147"/>
    </row>
    <row r="74" spans="2:14" ht="13.2" customHeight="1">
      <c r="C74" s="12"/>
      <c r="D74" s="13"/>
    </row>
    <row r="75" spans="2:14" ht="13.2" customHeight="1">
      <c r="C75" s="10">
        <v>2</v>
      </c>
      <c r="D75" s="11" t="s">
        <v>101</v>
      </c>
      <c r="E75" s="148" t="str">
        <f>$E$5</f>
        <v>（ 　成年 ・ 少年　 ）　（ 　男子 ・ 女子　 ）</v>
      </c>
      <c r="F75" s="148"/>
      <c r="G75" s="148"/>
      <c r="H75" s="148"/>
      <c r="I75" s="8" t="s">
        <v>84</v>
      </c>
    </row>
    <row r="76" spans="2:14" ht="13.2" customHeight="1">
      <c r="C76" s="12"/>
      <c r="D76" s="13"/>
      <c r="I76" s="12" t="s">
        <v>156</v>
      </c>
      <c r="J76" s="149" t="str">
        <f>$J$6</f>
        <v>令和　　年　　月　　日（　　）</v>
      </c>
      <c r="K76" s="149"/>
    </row>
    <row r="77" spans="2:14" ht="13.2" customHeight="1">
      <c r="C77" s="10">
        <v>3</v>
      </c>
      <c r="D77" s="11" t="s">
        <v>102</v>
      </c>
      <c r="E77" s="148" t="str">
        <f>$E$7</f>
        <v>令和５年　　月　　日（　　）　～　　　月　　日（　　）</v>
      </c>
      <c r="F77" s="148"/>
      <c r="G77" s="148"/>
      <c r="H77" s="148"/>
    </row>
    <row r="78" spans="2:14" ht="13.2" customHeight="1">
      <c r="C78" s="12"/>
      <c r="D78" s="13"/>
      <c r="I78" s="12" t="s">
        <v>157</v>
      </c>
      <c r="J78" s="149" t="str">
        <f>$J$8</f>
        <v>令和　　年　　月　　日（　　）</v>
      </c>
      <c r="K78" s="149"/>
    </row>
    <row r="79" spans="2:14" ht="13.2" customHeight="1">
      <c r="C79" s="10">
        <v>4</v>
      </c>
      <c r="D79" s="11" t="s">
        <v>159</v>
      </c>
      <c r="E79" s="148">
        <f>$E$9</f>
        <v>0</v>
      </c>
      <c r="F79" s="148"/>
      <c r="G79" s="148"/>
      <c r="H79" s="148"/>
    </row>
    <row r="80" spans="2:14" ht="13.2" customHeight="1">
      <c r="C80" s="12"/>
      <c r="D80" s="13"/>
    </row>
    <row r="81" spans="2:14" ht="13.2" customHeight="1">
      <c r="C81" s="10">
        <v>5</v>
      </c>
      <c r="D81" s="11" t="s">
        <v>103</v>
      </c>
      <c r="E81" s="148" t="str">
        <f>$E$11</f>
        <v>監督　　　名　　・　　選手　　　名　　・　　計　　　名</v>
      </c>
      <c r="F81" s="148"/>
      <c r="G81" s="148"/>
      <c r="H81" s="148"/>
    </row>
    <row r="82" spans="2:14" ht="13.2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>
      <c r="B83" s="134" t="s">
        <v>85</v>
      </c>
      <c r="C83" s="135"/>
      <c r="D83" s="31" t="s">
        <v>87</v>
      </c>
      <c r="E83" s="136" t="s">
        <v>71</v>
      </c>
      <c r="F83" s="139" t="s">
        <v>95</v>
      </c>
      <c r="G83" s="140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>
      <c r="B84" s="114"/>
      <c r="C84" s="115"/>
      <c r="D84" s="34" t="s">
        <v>88</v>
      </c>
      <c r="E84" s="137"/>
      <c r="F84" s="122"/>
      <c r="G84" s="141"/>
      <c r="H84" s="124" t="s">
        <v>168</v>
      </c>
      <c r="I84" s="126"/>
      <c r="J84" s="124" t="s">
        <v>99</v>
      </c>
      <c r="K84" s="126"/>
    </row>
    <row r="85" spans="2:14" ht="10.8" customHeight="1">
      <c r="B85" s="116"/>
      <c r="C85" s="117"/>
      <c r="D85" s="35" t="s">
        <v>89</v>
      </c>
      <c r="E85" s="138"/>
      <c r="F85" s="123"/>
      <c r="G85" s="142"/>
      <c r="H85" s="36" t="s">
        <v>166</v>
      </c>
      <c r="I85" s="37"/>
      <c r="J85" s="36" t="s">
        <v>169</v>
      </c>
      <c r="K85" s="37"/>
    </row>
    <row r="86" spans="2:14" ht="10.8" customHeight="1">
      <c r="B86" s="131" t="s">
        <v>90</v>
      </c>
      <c r="C86" s="91">
        <v>1</v>
      </c>
      <c r="D86" s="81" t="str">
        <f>IFERROR(VLOOKUP($N86,入力シート!$A$3:$U$52,6)&amp;"","")</f>
        <v/>
      </c>
      <c r="E86" s="94" t="str">
        <f>IFERROR(VLOOKUP($N86,入力シート!$A$3:$U$52,7)&amp;"","")</f>
        <v/>
      </c>
      <c r="F86" s="97" t="str">
        <f>IFERROR(VLOOKUP($N86,入力シート!$A$3:$U$52,11)&amp;"","")</f>
        <v/>
      </c>
      <c r="G86" s="127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6"/>
    </row>
    <row r="87" spans="2:14" ht="10.8" customHeight="1">
      <c r="B87" s="132"/>
      <c r="C87" s="92"/>
      <c r="D87" s="101" t="str">
        <f>IFERROR(VLOOKUP($N86,入力シート!$A$3:$U$52,5)&amp;"","")</f>
        <v/>
      </c>
      <c r="E87" s="95" t="e">
        <f>VLOOKUP($N$16,入力シート!$A$3:$U$52,6)</f>
        <v>#N/A</v>
      </c>
      <c r="F87" s="98" t="e">
        <f>VLOOKUP($N$16,入力シート!$A$3:$U$52,6)</f>
        <v>#N/A</v>
      </c>
      <c r="G87" s="128"/>
      <c r="H87" s="103" t="str">
        <f>IFERROR(VLOOKUP($N86,入力シート!$A$3:$U$52,15)&amp;"","")</f>
        <v/>
      </c>
      <c r="I87" s="104" t="e">
        <f>VLOOKUP($N$16,入力シート!$A$3:$U$52,6)</f>
        <v>#N/A</v>
      </c>
      <c r="J87" s="103" t="str">
        <f>IFERROR(VLOOKUP($N86,入力シート!$A$3:$U$52,18)&amp;"","")</f>
        <v/>
      </c>
      <c r="K87" s="107" t="e">
        <f>VLOOKUP($N$16,入力シート!$A$3:$U$52,6)</f>
        <v>#N/A</v>
      </c>
      <c r="N87" s="146"/>
    </row>
    <row r="88" spans="2:14" ht="10.8" customHeight="1">
      <c r="B88" s="132"/>
      <c r="C88" s="92"/>
      <c r="D88" s="102" t="e">
        <f>VLOOKUP($N$16,入力シート!$A$3:$U$52,6)</f>
        <v>#N/A</v>
      </c>
      <c r="E88" s="95" t="e">
        <f>VLOOKUP($N$16,入力シート!$A$3:$U$52,5)</f>
        <v>#N/A</v>
      </c>
      <c r="F88" s="98" t="e">
        <f>VLOOKUP($N$16,入力シート!$A$3:$U$52,5)</f>
        <v>#N/A</v>
      </c>
      <c r="G88" s="128"/>
      <c r="H88" s="103" t="e">
        <f>VLOOKUP($N$16,入力シート!$A$3:$U$52,5)</f>
        <v>#N/A</v>
      </c>
      <c r="I88" s="104" t="e">
        <f>VLOOKUP($N$16,入力シート!$A$3:$U$52,5)</f>
        <v>#N/A</v>
      </c>
      <c r="J88" s="103" t="e">
        <f>VLOOKUP($N$16,入力シート!$A$3:$U$52,5)</f>
        <v>#N/A</v>
      </c>
      <c r="K88" s="107" t="e">
        <f>VLOOKUP($N$16,入力シート!$A$3:$U$52,5)</f>
        <v>#N/A</v>
      </c>
      <c r="N88" s="146"/>
    </row>
    <row r="89" spans="2:14" ht="10.8" customHeight="1">
      <c r="B89" s="132"/>
      <c r="C89" s="92"/>
      <c r="D89" s="25" t="str">
        <f>IFERROR(IF(VLOOKUP($N86,入力シート!$A$3:$U$52,8)=0,"",VLOOKUP($N86,入力シート!$A$3:$U$52,8)),"")</f>
        <v/>
      </c>
      <c r="E89" s="96" t="e">
        <f>VLOOKUP($N$16,入力シート!$A$3:$U$52,6)</f>
        <v>#N/A</v>
      </c>
      <c r="F89" s="99" t="e">
        <f>VLOOKUP($N$16,入力シート!$A$3:$U$52,6)</f>
        <v>#N/A</v>
      </c>
      <c r="G89" s="133"/>
      <c r="H89" s="64" t="s">
        <v>165</v>
      </c>
      <c r="I89" s="65" t="str">
        <f>IFERROR(VLOOKUP($N86,入力シート!$A$3:$U$52,20)&amp;"","")</f>
        <v/>
      </c>
      <c r="J89" s="78" t="s">
        <v>167</v>
      </c>
      <c r="K89" s="66" t="str">
        <f>IFERROR(VLOOKUP($N86,入力シート!$A$3:$U$52,21)&amp;"","")</f>
        <v/>
      </c>
      <c r="N89" s="146"/>
    </row>
    <row r="90" spans="2:14" ht="10.8" customHeight="1">
      <c r="B90" s="132"/>
      <c r="C90" s="91">
        <v>2</v>
      </c>
      <c r="D90" s="81" t="str">
        <f>IFERROR(VLOOKUP($N90,入力シート!$A$3:$U$52,6)&amp;"","")</f>
        <v/>
      </c>
      <c r="E90" s="94" t="str">
        <f>IFERROR(VLOOKUP($N90,入力シート!$A$3:$U$52,7)&amp;"","")</f>
        <v/>
      </c>
      <c r="F90" s="97" t="str">
        <f>IFERROR(VLOOKUP($N90,入力シート!$A$3:$U$52,11)&amp;"","")</f>
        <v/>
      </c>
      <c r="G90" s="127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6"/>
    </row>
    <row r="91" spans="2:14" ht="10.8" customHeight="1">
      <c r="B91" s="132"/>
      <c r="C91" s="92"/>
      <c r="D91" s="101" t="str">
        <f>IFERROR(VLOOKUP($N90,入力シート!$A$3:$U$52,5)&amp;"","")</f>
        <v/>
      </c>
      <c r="E91" s="95" t="e">
        <f>VLOOKUP($N$16,入力シート!$A$3:$U$52,6)</f>
        <v>#N/A</v>
      </c>
      <c r="F91" s="98" t="e">
        <f>VLOOKUP($N$16,入力シート!$A$3:$U$52,6)</f>
        <v>#N/A</v>
      </c>
      <c r="G91" s="128"/>
      <c r="H91" s="103" t="str">
        <f>IFERROR(VLOOKUP($N90,入力シート!$A$3:$U$52,15)&amp;"","")</f>
        <v/>
      </c>
      <c r="I91" s="104" t="e">
        <f>VLOOKUP($N$16,入力シート!$A$3:$U$52,6)</f>
        <v>#N/A</v>
      </c>
      <c r="J91" s="103" t="str">
        <f>IFERROR(VLOOKUP($N90,入力シート!$A$3:$U$52,18)&amp;"","")</f>
        <v/>
      </c>
      <c r="K91" s="107" t="e">
        <f>VLOOKUP($N$16,入力シート!$A$3:$U$52,6)</f>
        <v>#N/A</v>
      </c>
      <c r="N91" s="146"/>
    </row>
    <row r="92" spans="2:14" ht="10.8" customHeight="1">
      <c r="B92" s="132"/>
      <c r="C92" s="92"/>
      <c r="D92" s="102" t="e">
        <f>VLOOKUP($N$16,入力シート!$A$3:$U$52,6)</f>
        <v>#N/A</v>
      </c>
      <c r="E92" s="95" t="e">
        <f>VLOOKUP($N$16,入力シート!$A$3:$U$52,5)</f>
        <v>#N/A</v>
      </c>
      <c r="F92" s="98" t="e">
        <f>VLOOKUP($N$16,入力シート!$A$3:$U$52,5)</f>
        <v>#N/A</v>
      </c>
      <c r="G92" s="128"/>
      <c r="H92" s="105" t="e">
        <f>VLOOKUP($N$16,入力シート!$A$3:$U$52,5)</f>
        <v>#N/A</v>
      </c>
      <c r="I92" s="106" t="e">
        <f>VLOOKUP($N$16,入力シート!$A$3:$U$52,5)</f>
        <v>#N/A</v>
      </c>
      <c r="J92" s="105" t="e">
        <f>VLOOKUP($N$16,入力シート!$A$3:$U$52,5)</f>
        <v>#N/A</v>
      </c>
      <c r="K92" s="108" t="e">
        <f>VLOOKUP($N$16,入力シート!$A$3:$U$52,5)</f>
        <v>#N/A</v>
      </c>
      <c r="N92" s="146"/>
    </row>
    <row r="93" spans="2:14" ht="10.8" customHeight="1" thickBot="1">
      <c r="B93" s="132"/>
      <c r="C93" s="92"/>
      <c r="D93" s="25" t="str">
        <f>IFERROR(IF(VLOOKUP($N90,入力シート!$A$3:$U$52,8)=0,"",VLOOKUP($N90,入力シート!$A$3:$U$52,8)),"")</f>
        <v/>
      </c>
      <c r="E93" s="95" t="e">
        <f>VLOOKUP($N$16,入力シート!$A$3:$U$52,6)</f>
        <v>#N/A</v>
      </c>
      <c r="F93" s="98" t="e">
        <f>VLOOKUP($N$16,入力シート!$A$3:$U$52,6)</f>
        <v>#N/A</v>
      </c>
      <c r="G93" s="128"/>
      <c r="H93" s="27" t="s">
        <v>165</v>
      </c>
      <c r="I93" s="68" t="str">
        <f>IFERROR(VLOOKUP($N90,入力シート!$A$3:$U$52,20)&amp;"","")</f>
        <v/>
      </c>
      <c r="J93" s="79" t="s">
        <v>167</v>
      </c>
      <c r="K93" s="72" t="str">
        <f>IFERROR(VLOOKUP($N90,入力シート!$A$3:$U$52,21)&amp;"","")</f>
        <v/>
      </c>
      <c r="N93" s="146"/>
    </row>
    <row r="94" spans="2:14" ht="10.8" customHeight="1" thickTop="1">
      <c r="B94" s="112" t="s">
        <v>85</v>
      </c>
      <c r="C94" s="113"/>
      <c r="D94" s="38" t="s">
        <v>87</v>
      </c>
      <c r="E94" s="118" t="s">
        <v>71</v>
      </c>
      <c r="F94" s="121" t="s">
        <v>95</v>
      </c>
      <c r="G94" s="11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>
      <c r="B95" s="114"/>
      <c r="C95" s="115"/>
      <c r="D95" s="34" t="s">
        <v>88</v>
      </c>
      <c r="E95" s="119"/>
      <c r="F95" s="122"/>
      <c r="G95" s="119"/>
      <c r="H95" s="124" t="s">
        <v>168</v>
      </c>
      <c r="I95" s="125"/>
      <c r="J95" s="124" t="s">
        <v>99</v>
      </c>
      <c r="K95" s="126"/>
      <c r="N95" s="19"/>
    </row>
    <row r="96" spans="2:14" ht="10.8" customHeight="1">
      <c r="B96" s="116"/>
      <c r="C96" s="117"/>
      <c r="D96" s="35" t="s">
        <v>89</v>
      </c>
      <c r="E96" s="120"/>
      <c r="F96" s="123"/>
      <c r="G96" s="120"/>
      <c r="H96" s="36" t="s">
        <v>166</v>
      </c>
      <c r="I96" s="75"/>
      <c r="J96" s="36" t="s">
        <v>169</v>
      </c>
      <c r="K96" s="37"/>
      <c r="N96" s="19"/>
    </row>
    <row r="97" spans="2:14" ht="10.8" customHeight="1">
      <c r="B97" s="109" t="s">
        <v>92</v>
      </c>
      <c r="C97" s="92">
        <v>1</v>
      </c>
      <c r="D97" s="81" t="str">
        <f>IFERROR(VLOOKUP($N97,入力シート!$A$3:$U$52,6)&amp;"","")</f>
        <v/>
      </c>
      <c r="E97" s="94" t="str">
        <f>IFERROR(VLOOKUP($N97,入力シート!$A$3:$U$52,7)&amp;"","")</f>
        <v/>
      </c>
      <c r="F97" s="97" t="str">
        <f>IFERROR(VLOOKUP($N97,入力シート!$A$3:$U$52,11)&amp;"","")</f>
        <v/>
      </c>
      <c r="G97" s="94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6"/>
    </row>
    <row r="98" spans="2:14" ht="10.8" customHeight="1">
      <c r="B98" s="110"/>
      <c r="C98" s="92"/>
      <c r="D98" s="101" t="str">
        <f>IFERROR(VLOOKUP($N97,入力シート!$A$3:$U$52,5)&amp;"","")</f>
        <v/>
      </c>
      <c r="E98" s="95" t="e">
        <f>VLOOKUP($N$16,入力シート!$A$3:$U$52,6)</f>
        <v>#N/A</v>
      </c>
      <c r="F98" s="98" t="e">
        <f>VLOOKUP($N$16,入力シート!$A$3:$U$52,6)</f>
        <v>#N/A</v>
      </c>
      <c r="G98" s="95" t="e">
        <f>VLOOKUP($N$16,入力シート!$A$3:$U$52,6)</f>
        <v>#N/A</v>
      </c>
      <c r="H98" s="103" t="str">
        <f>IFERROR(VLOOKUP($N97,入力シート!$A$3:$U$52,15)&amp;"","")</f>
        <v/>
      </c>
      <c r="I98" s="104" t="e">
        <f>VLOOKUP($N$16,入力シート!$A$3:$U$52,6)</f>
        <v>#N/A</v>
      </c>
      <c r="J98" s="103" t="str">
        <f>IFERROR(VLOOKUP($N97,入力シート!$A$3:$U$52,18)&amp;"","")</f>
        <v/>
      </c>
      <c r="K98" s="107" t="e">
        <f>VLOOKUP($N$16,入力シート!$A$3:$U$52,6)</f>
        <v>#N/A</v>
      </c>
      <c r="N98" s="146"/>
    </row>
    <row r="99" spans="2:14" ht="10.8" customHeight="1">
      <c r="B99" s="110"/>
      <c r="C99" s="92"/>
      <c r="D99" s="102" t="e">
        <f>VLOOKUP($N$16,入力シート!$A$3:$U$52,6)</f>
        <v>#N/A</v>
      </c>
      <c r="E99" s="95" t="e">
        <f>VLOOKUP($N$16,入力シート!$A$3:$U$52,5)</f>
        <v>#N/A</v>
      </c>
      <c r="F99" s="98" t="e">
        <f>VLOOKUP($N$16,入力シート!$A$3:$U$52,5)</f>
        <v>#N/A</v>
      </c>
      <c r="G99" s="95" t="e">
        <f>VLOOKUP($N$16,入力シート!$A$3:$U$52,5)</f>
        <v>#N/A</v>
      </c>
      <c r="H99" s="103" t="e">
        <f>VLOOKUP($N$16,入力シート!$A$3:$U$52,5)</f>
        <v>#N/A</v>
      </c>
      <c r="I99" s="104" t="e">
        <f>VLOOKUP($N$16,入力シート!$A$3:$U$52,5)</f>
        <v>#N/A</v>
      </c>
      <c r="J99" s="103" t="e">
        <f>VLOOKUP($N$16,入力シート!$A$3:$U$52,5)</f>
        <v>#N/A</v>
      </c>
      <c r="K99" s="107" t="e">
        <f>VLOOKUP($N$16,入力シート!$A$3:$U$52,5)</f>
        <v>#N/A</v>
      </c>
      <c r="N99" s="146"/>
    </row>
    <row r="100" spans="2:14" ht="10.8" customHeight="1">
      <c r="B100" s="110"/>
      <c r="C100" s="93"/>
      <c r="D100" s="25" t="str">
        <f>IFERROR(IF(VLOOKUP($N97,入力シート!$A$3:$U$52,8)=0,"",VLOOKUP($N97,入力シート!$A$3:$U$52,8)),"")</f>
        <v/>
      </c>
      <c r="E100" s="96" t="e">
        <f>VLOOKUP($N$16,入力シート!$A$3:$U$52,6)</f>
        <v>#N/A</v>
      </c>
      <c r="F100" s="99" t="e">
        <f>VLOOKUP($N$16,入力シート!$A$3:$U$52,6)</f>
        <v>#N/A</v>
      </c>
      <c r="G100" s="96" t="e">
        <f>VLOOKUP($N$16,入力シート!$A$3:$U$52,6)</f>
        <v>#N/A</v>
      </c>
      <c r="H100" s="71" t="s">
        <v>165</v>
      </c>
      <c r="I100" s="65" t="str">
        <f>IFERROR(VLOOKUP($N97,入力シート!$A$3:$U$52,20)&amp;"","")</f>
        <v/>
      </c>
      <c r="J100" s="80" t="s">
        <v>167</v>
      </c>
      <c r="K100" s="66" t="str">
        <f>IFERROR(VLOOKUP($N97,入力シート!$A$3:$U$52,21)&amp;"","")</f>
        <v/>
      </c>
      <c r="N100" s="146"/>
    </row>
    <row r="101" spans="2:14" ht="10.8" customHeight="1">
      <c r="B101" s="110"/>
      <c r="C101" s="91">
        <v>2</v>
      </c>
      <c r="D101" s="81" t="str">
        <f>IFERROR(VLOOKUP($N101,入力シート!$A$3:$U$52,6)&amp;"","")</f>
        <v/>
      </c>
      <c r="E101" s="94" t="str">
        <f>IFERROR(VLOOKUP($N101,入力シート!$A$3:$U$52,7)&amp;"","")</f>
        <v/>
      </c>
      <c r="F101" s="97" t="str">
        <f>IFERROR(VLOOKUP($N101,入力シート!$A$3:$U$52,11)&amp;"","")</f>
        <v/>
      </c>
      <c r="G101" s="94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6"/>
    </row>
    <row r="102" spans="2:14" ht="10.8" customHeight="1">
      <c r="B102" s="110"/>
      <c r="C102" s="92"/>
      <c r="D102" s="101" t="str">
        <f>IFERROR(VLOOKUP($N101,入力シート!$A$3:$U$52,5)&amp;"","")</f>
        <v/>
      </c>
      <c r="E102" s="95" t="e">
        <f>VLOOKUP($N$16,入力シート!$A$3:$U$52,6)</f>
        <v>#N/A</v>
      </c>
      <c r="F102" s="98" t="e">
        <f>VLOOKUP($N$16,入力シート!$A$3:$U$52,6)</f>
        <v>#N/A</v>
      </c>
      <c r="G102" s="95" t="e">
        <f>VLOOKUP($N$16,入力シート!$A$3:$U$52,6)</f>
        <v>#N/A</v>
      </c>
      <c r="H102" s="103" t="str">
        <f>IFERROR(VLOOKUP($N101,入力シート!$A$3:$U$52,15)&amp;"","")</f>
        <v/>
      </c>
      <c r="I102" s="104" t="e">
        <f>VLOOKUP($N$16,入力シート!$A$3:$U$52,6)</f>
        <v>#N/A</v>
      </c>
      <c r="J102" s="103" t="str">
        <f>IFERROR(VLOOKUP($N101,入力シート!$A$3:$U$52,18)&amp;"","")</f>
        <v/>
      </c>
      <c r="K102" s="107" t="e">
        <f>VLOOKUP($N$16,入力シート!$A$3:$U$52,6)</f>
        <v>#N/A</v>
      </c>
      <c r="N102" s="146"/>
    </row>
    <row r="103" spans="2:14" ht="10.8" customHeight="1">
      <c r="B103" s="110"/>
      <c r="C103" s="92"/>
      <c r="D103" s="102" t="e">
        <f>VLOOKUP($N$16,入力シート!$A$3:$U$52,6)</f>
        <v>#N/A</v>
      </c>
      <c r="E103" s="95" t="e">
        <f>VLOOKUP($N$16,入力シート!$A$3:$U$52,5)</f>
        <v>#N/A</v>
      </c>
      <c r="F103" s="98" t="e">
        <f>VLOOKUP($N$16,入力シート!$A$3:$U$52,5)</f>
        <v>#N/A</v>
      </c>
      <c r="G103" s="95" t="e">
        <f>VLOOKUP($N$16,入力シート!$A$3:$U$52,5)</f>
        <v>#N/A</v>
      </c>
      <c r="H103" s="105" t="e">
        <f>VLOOKUP($N$16,入力シート!$A$3:$U$52,5)</f>
        <v>#N/A</v>
      </c>
      <c r="I103" s="106" t="e">
        <f>VLOOKUP($N$16,入力シート!$A$3:$U$52,5)</f>
        <v>#N/A</v>
      </c>
      <c r="J103" s="105" t="e">
        <f>VLOOKUP($N$16,入力シート!$A$3:$U$52,5)</f>
        <v>#N/A</v>
      </c>
      <c r="K103" s="108" t="e">
        <f>VLOOKUP($N$16,入力シート!$A$3:$U$52,5)</f>
        <v>#N/A</v>
      </c>
      <c r="N103" s="146"/>
    </row>
    <row r="104" spans="2:14" ht="10.8" customHeight="1">
      <c r="B104" s="110"/>
      <c r="C104" s="93"/>
      <c r="D104" s="25" t="str">
        <f>IFERROR(IF(VLOOKUP($N101,入力シート!$A$3:$U$52,8)=0,"",VLOOKUP($N101,入力シート!$A$3:$U$52,8)),"")</f>
        <v/>
      </c>
      <c r="E104" s="96" t="e">
        <f>VLOOKUP($N$16,入力シート!$A$3:$U$52,6)</f>
        <v>#N/A</v>
      </c>
      <c r="F104" s="99" t="e">
        <f>VLOOKUP($N$16,入力シート!$A$3:$U$52,6)</f>
        <v>#N/A</v>
      </c>
      <c r="G104" s="96" t="e">
        <f>VLOOKUP($N$16,入力シート!$A$3:$U$52,6)</f>
        <v>#N/A</v>
      </c>
      <c r="H104" s="28" t="s">
        <v>165</v>
      </c>
      <c r="I104" s="67" t="str">
        <f>IFERROR(VLOOKUP($N101,入力シート!$A$3:$U$52,20)&amp;"","")</f>
        <v/>
      </c>
      <c r="J104" s="29" t="s">
        <v>167</v>
      </c>
      <c r="K104" s="26" t="str">
        <f>IFERROR(VLOOKUP($N101,入力シート!$A$3:$U$52,21)&amp;"","")</f>
        <v/>
      </c>
      <c r="N104" s="146"/>
    </row>
    <row r="105" spans="2:14" ht="10.8" customHeight="1">
      <c r="B105" s="110"/>
      <c r="C105" s="92">
        <v>3</v>
      </c>
      <c r="D105" s="81" t="str">
        <f>IFERROR(VLOOKUP($N105,入力シート!$A$3:$U$52,6)&amp;"","")</f>
        <v/>
      </c>
      <c r="E105" s="94" t="str">
        <f>IFERROR(VLOOKUP($N105,入力シート!$A$3:$U$52,7)&amp;"","")</f>
        <v/>
      </c>
      <c r="F105" s="97" t="str">
        <f>IFERROR(VLOOKUP($N105,入力シート!$A$3:$U$52,11)&amp;"","")</f>
        <v/>
      </c>
      <c r="G105" s="94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6"/>
    </row>
    <row r="106" spans="2:14" ht="10.8" customHeight="1">
      <c r="B106" s="110"/>
      <c r="C106" s="92"/>
      <c r="D106" s="101" t="str">
        <f>IFERROR(VLOOKUP($N105,入力シート!$A$3:$U$52,5)&amp;"","")</f>
        <v/>
      </c>
      <c r="E106" s="95" t="e">
        <f>VLOOKUP($N$16,入力シート!$A$3:$U$52,6)</f>
        <v>#N/A</v>
      </c>
      <c r="F106" s="98" t="e">
        <f>VLOOKUP($N$16,入力シート!$A$3:$U$52,6)</f>
        <v>#N/A</v>
      </c>
      <c r="G106" s="95" t="e">
        <f>VLOOKUP($N$16,入力シート!$A$3:$U$52,6)</f>
        <v>#N/A</v>
      </c>
      <c r="H106" s="103" t="str">
        <f>IFERROR(VLOOKUP($N105,入力シート!$A$3:$U$52,15)&amp;"","")</f>
        <v/>
      </c>
      <c r="I106" s="104" t="e">
        <f>VLOOKUP($N$16,入力シート!$A$3:$U$52,6)</f>
        <v>#N/A</v>
      </c>
      <c r="J106" s="103" t="str">
        <f>IFERROR(VLOOKUP($N105,入力シート!$A$3:$U$52,18)&amp;"","")</f>
        <v/>
      </c>
      <c r="K106" s="107" t="e">
        <f>VLOOKUP($N$16,入力シート!$A$3:$U$52,6)</f>
        <v>#N/A</v>
      </c>
      <c r="N106" s="146"/>
    </row>
    <row r="107" spans="2:14" ht="10.8" customHeight="1">
      <c r="B107" s="110"/>
      <c r="C107" s="92"/>
      <c r="D107" s="102" t="e">
        <f>VLOOKUP($N$16,入力シート!$A$3:$U$52,6)</f>
        <v>#N/A</v>
      </c>
      <c r="E107" s="95" t="e">
        <f>VLOOKUP($N$16,入力シート!$A$3:$U$52,5)</f>
        <v>#N/A</v>
      </c>
      <c r="F107" s="98" t="e">
        <f>VLOOKUP($N$16,入力シート!$A$3:$U$52,5)</f>
        <v>#N/A</v>
      </c>
      <c r="G107" s="95" t="e">
        <f>VLOOKUP($N$16,入力シート!$A$3:$U$52,5)</f>
        <v>#N/A</v>
      </c>
      <c r="H107" s="103" t="e">
        <f>VLOOKUP($N$16,入力シート!$A$3:$U$52,5)</f>
        <v>#N/A</v>
      </c>
      <c r="I107" s="104" t="e">
        <f>VLOOKUP($N$16,入力シート!$A$3:$U$52,5)</f>
        <v>#N/A</v>
      </c>
      <c r="J107" s="103" t="e">
        <f>VLOOKUP($N$16,入力シート!$A$3:$U$52,5)</f>
        <v>#N/A</v>
      </c>
      <c r="K107" s="107" t="e">
        <f>VLOOKUP($N$16,入力シート!$A$3:$U$52,5)</f>
        <v>#N/A</v>
      </c>
      <c r="N107" s="146"/>
    </row>
    <row r="108" spans="2:14" ht="10.8" customHeight="1">
      <c r="B108" s="110"/>
      <c r="C108" s="93"/>
      <c r="D108" s="25" t="str">
        <f>IFERROR(IF(VLOOKUP($N105,入力シート!$A$3:$U$52,8)=0,"",VLOOKUP($N105,入力シート!$A$3:$U$52,8)),"")</f>
        <v/>
      </c>
      <c r="E108" s="96" t="e">
        <f>VLOOKUP($N$16,入力シート!$A$3:$U$52,6)</f>
        <v>#N/A</v>
      </c>
      <c r="F108" s="99" t="e">
        <f>VLOOKUP($N$16,入力シート!$A$3:$U$52,6)</f>
        <v>#N/A</v>
      </c>
      <c r="G108" s="96" t="e">
        <f>VLOOKUP($N$16,入力シート!$A$3:$U$52,6)</f>
        <v>#N/A</v>
      </c>
      <c r="H108" s="71" t="s">
        <v>165</v>
      </c>
      <c r="I108" s="65" t="str">
        <f>IFERROR(VLOOKUP($N105,入力シート!$A$3:$U$52,20)&amp;"","")</f>
        <v/>
      </c>
      <c r="J108" s="80" t="s">
        <v>167</v>
      </c>
      <c r="K108" s="66" t="str">
        <f>IFERROR(VLOOKUP($N105,入力シート!$A$3:$U$52,21)&amp;"","")</f>
        <v/>
      </c>
      <c r="N108" s="146"/>
    </row>
    <row r="109" spans="2:14" ht="10.8" customHeight="1">
      <c r="B109" s="110"/>
      <c r="C109" s="91">
        <v>4</v>
      </c>
      <c r="D109" s="81" t="str">
        <f>IFERROR(VLOOKUP($N109,入力シート!$A$3:$U$52,6)&amp;"","")</f>
        <v/>
      </c>
      <c r="E109" s="94" t="str">
        <f>IFERROR(VLOOKUP($N109,入力シート!$A$3:$U$52,7)&amp;"","")</f>
        <v/>
      </c>
      <c r="F109" s="97" t="str">
        <f>IFERROR(VLOOKUP($N109,入力シート!$A$3:$U$52,11)&amp;"","")</f>
        <v/>
      </c>
      <c r="G109" s="94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6"/>
    </row>
    <row r="110" spans="2:14" ht="10.8" customHeight="1">
      <c r="B110" s="110"/>
      <c r="C110" s="92"/>
      <c r="D110" s="101" t="str">
        <f>IFERROR(VLOOKUP($N109,入力シート!$A$3:$U$52,5)&amp;"","")</f>
        <v/>
      </c>
      <c r="E110" s="95" t="e">
        <f>VLOOKUP($N$16,入力シート!$A$3:$U$52,6)</f>
        <v>#N/A</v>
      </c>
      <c r="F110" s="98" t="e">
        <f>VLOOKUP($N$16,入力シート!$A$3:$U$52,6)</f>
        <v>#N/A</v>
      </c>
      <c r="G110" s="95" t="e">
        <f>VLOOKUP($N$16,入力シート!$A$3:$U$52,6)</f>
        <v>#N/A</v>
      </c>
      <c r="H110" s="103" t="str">
        <f>IFERROR(VLOOKUP($N109,入力シート!$A$3:$U$52,15)&amp;"","")</f>
        <v/>
      </c>
      <c r="I110" s="104" t="e">
        <f>VLOOKUP($N$16,入力シート!$A$3:$U$52,6)</f>
        <v>#N/A</v>
      </c>
      <c r="J110" s="103" t="str">
        <f>IFERROR(VLOOKUP($N109,入力シート!$A$3:$U$52,18)&amp;"","")</f>
        <v/>
      </c>
      <c r="K110" s="107" t="e">
        <f>VLOOKUP($N$16,入力シート!$A$3:$U$52,6)</f>
        <v>#N/A</v>
      </c>
      <c r="N110" s="146"/>
    </row>
    <row r="111" spans="2:14" ht="10.8" customHeight="1">
      <c r="B111" s="110"/>
      <c r="C111" s="92"/>
      <c r="D111" s="102" t="e">
        <f>VLOOKUP($N$16,入力シート!$A$3:$U$52,6)</f>
        <v>#N/A</v>
      </c>
      <c r="E111" s="95" t="e">
        <f>VLOOKUP($N$16,入力シート!$A$3:$U$52,5)</f>
        <v>#N/A</v>
      </c>
      <c r="F111" s="98" t="e">
        <f>VLOOKUP($N$16,入力シート!$A$3:$U$52,5)</f>
        <v>#N/A</v>
      </c>
      <c r="G111" s="95" t="e">
        <f>VLOOKUP($N$16,入力シート!$A$3:$U$52,5)</f>
        <v>#N/A</v>
      </c>
      <c r="H111" s="105" t="e">
        <f>VLOOKUP($N$16,入力シート!$A$3:$U$52,5)</f>
        <v>#N/A</v>
      </c>
      <c r="I111" s="106" t="e">
        <f>VLOOKUP($N$16,入力シート!$A$3:$U$52,5)</f>
        <v>#N/A</v>
      </c>
      <c r="J111" s="105" t="e">
        <f>VLOOKUP($N$16,入力シート!$A$3:$U$52,5)</f>
        <v>#N/A</v>
      </c>
      <c r="K111" s="108" t="e">
        <f>VLOOKUP($N$16,入力シート!$A$3:$U$52,5)</f>
        <v>#N/A</v>
      </c>
      <c r="N111" s="146"/>
    </row>
    <row r="112" spans="2:14" ht="10.8" customHeight="1">
      <c r="B112" s="110"/>
      <c r="C112" s="93"/>
      <c r="D112" s="25" t="str">
        <f>IFERROR(IF(VLOOKUP($N109,入力シート!$A$3:$U$52,8)=0,"",VLOOKUP($N109,入力シート!$A$3:$U$52,8)),"")</f>
        <v/>
      </c>
      <c r="E112" s="96" t="e">
        <f>VLOOKUP($N$16,入力シート!$A$3:$U$52,6)</f>
        <v>#N/A</v>
      </c>
      <c r="F112" s="99" t="e">
        <f>VLOOKUP($N$16,入力シート!$A$3:$U$52,6)</f>
        <v>#N/A</v>
      </c>
      <c r="G112" s="96" t="e">
        <f>VLOOKUP($N$16,入力シート!$A$3:$U$52,6)</f>
        <v>#N/A</v>
      </c>
      <c r="H112" s="28" t="s">
        <v>165</v>
      </c>
      <c r="I112" s="67" t="str">
        <f>IFERROR(VLOOKUP($N109,入力シート!$A$3:$U$52,20)&amp;"","")</f>
        <v/>
      </c>
      <c r="J112" s="29" t="s">
        <v>167</v>
      </c>
      <c r="K112" s="26" t="str">
        <f>IFERROR(VLOOKUP($N109,入力シート!$A$3:$U$52,21)&amp;"","")</f>
        <v/>
      </c>
      <c r="N112" s="146"/>
    </row>
    <row r="113" spans="2:14" ht="10.8" customHeight="1">
      <c r="B113" s="110"/>
      <c r="C113" s="92">
        <v>5</v>
      </c>
      <c r="D113" s="81" t="str">
        <f>IFERROR(VLOOKUP($N113,入力シート!$A$3:$U$52,6)&amp;"","")</f>
        <v/>
      </c>
      <c r="E113" s="94" t="str">
        <f>IFERROR(VLOOKUP($N113,入力シート!$A$3:$U$52,7)&amp;"","")</f>
        <v/>
      </c>
      <c r="F113" s="97" t="str">
        <f>IFERROR(VLOOKUP($N113,入力シート!$A$3:$U$52,11)&amp;"","")</f>
        <v/>
      </c>
      <c r="G113" s="94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6"/>
    </row>
    <row r="114" spans="2:14" ht="10.8" customHeight="1">
      <c r="B114" s="110"/>
      <c r="C114" s="92"/>
      <c r="D114" s="101" t="str">
        <f>IFERROR(VLOOKUP($N113,入力シート!$A$3:$U$52,5)&amp;"","")</f>
        <v/>
      </c>
      <c r="E114" s="95" t="e">
        <f>VLOOKUP($N$16,入力シート!$A$3:$U$52,6)</f>
        <v>#N/A</v>
      </c>
      <c r="F114" s="98" t="e">
        <f>VLOOKUP($N$16,入力シート!$A$3:$U$52,6)</f>
        <v>#N/A</v>
      </c>
      <c r="G114" s="95" t="e">
        <f>VLOOKUP($N$16,入力シート!$A$3:$U$52,6)</f>
        <v>#N/A</v>
      </c>
      <c r="H114" s="103" t="str">
        <f>IFERROR(VLOOKUP($N113,入力シート!$A$3:$U$52,15)&amp;"","")</f>
        <v/>
      </c>
      <c r="I114" s="104" t="e">
        <f>VLOOKUP($N$16,入力シート!$A$3:$U$52,6)</f>
        <v>#N/A</v>
      </c>
      <c r="J114" s="103" t="str">
        <f>IFERROR(VLOOKUP($N113,入力シート!$A$3:$U$52,18)&amp;"","")</f>
        <v/>
      </c>
      <c r="K114" s="107" t="e">
        <f>VLOOKUP($N$16,入力シート!$A$3:$U$52,6)</f>
        <v>#N/A</v>
      </c>
      <c r="N114" s="146"/>
    </row>
    <row r="115" spans="2:14" ht="10.8" customHeight="1">
      <c r="B115" s="110"/>
      <c r="C115" s="92"/>
      <c r="D115" s="102" t="e">
        <f>VLOOKUP($N$16,入力シート!$A$3:$U$52,6)</f>
        <v>#N/A</v>
      </c>
      <c r="E115" s="95" t="e">
        <f>VLOOKUP($N$16,入力シート!$A$3:$U$52,5)</f>
        <v>#N/A</v>
      </c>
      <c r="F115" s="98" t="e">
        <f>VLOOKUP($N$16,入力シート!$A$3:$U$52,5)</f>
        <v>#N/A</v>
      </c>
      <c r="G115" s="95" t="e">
        <f>VLOOKUP($N$16,入力シート!$A$3:$U$52,5)</f>
        <v>#N/A</v>
      </c>
      <c r="H115" s="103" t="e">
        <f>VLOOKUP($N$16,入力シート!$A$3:$U$52,5)</f>
        <v>#N/A</v>
      </c>
      <c r="I115" s="104" t="e">
        <f>VLOOKUP($N$16,入力シート!$A$3:$U$52,5)</f>
        <v>#N/A</v>
      </c>
      <c r="J115" s="103" t="e">
        <f>VLOOKUP($N$16,入力シート!$A$3:$U$52,5)</f>
        <v>#N/A</v>
      </c>
      <c r="K115" s="107" t="e">
        <f>VLOOKUP($N$16,入力シート!$A$3:$U$52,5)</f>
        <v>#N/A</v>
      </c>
      <c r="N115" s="146"/>
    </row>
    <row r="116" spans="2:14" ht="10.8" customHeight="1">
      <c r="B116" s="110"/>
      <c r="C116" s="93"/>
      <c r="D116" s="25" t="str">
        <f>IFERROR(IF(VLOOKUP($N113,入力シート!$A$3:$U$52,8)=0,"",VLOOKUP($N113,入力シート!$A$3:$U$52,8)),"")</f>
        <v/>
      </c>
      <c r="E116" s="96" t="e">
        <f>VLOOKUP($N$16,入力シート!$A$3:$U$52,6)</f>
        <v>#N/A</v>
      </c>
      <c r="F116" s="99" t="e">
        <f>VLOOKUP($N$16,入力シート!$A$3:$U$52,6)</f>
        <v>#N/A</v>
      </c>
      <c r="G116" s="96" t="e">
        <f>VLOOKUP($N$16,入力シート!$A$3:$U$52,6)</f>
        <v>#N/A</v>
      </c>
      <c r="H116" s="71" t="s">
        <v>165</v>
      </c>
      <c r="I116" s="65" t="str">
        <f>IFERROR(VLOOKUP($N113,入力シート!$A$3:$U$52,20)&amp;"","")</f>
        <v/>
      </c>
      <c r="J116" s="80" t="s">
        <v>167</v>
      </c>
      <c r="K116" s="66" t="str">
        <f>IFERROR(VLOOKUP($N113,入力シート!$A$3:$U$52,21)&amp;"","")</f>
        <v/>
      </c>
      <c r="N116" s="146"/>
    </row>
    <row r="117" spans="2:14" ht="10.8" customHeight="1">
      <c r="B117" s="110"/>
      <c r="C117" s="91">
        <v>6</v>
      </c>
      <c r="D117" s="81" t="str">
        <f>IFERROR(VLOOKUP($N117,入力シート!$A$3:$U$52,6)&amp;"","")</f>
        <v/>
      </c>
      <c r="E117" s="94" t="str">
        <f>IFERROR(VLOOKUP($N117,入力シート!$A$3:$U$52,7)&amp;"","")</f>
        <v/>
      </c>
      <c r="F117" s="97" t="str">
        <f>IFERROR(VLOOKUP($N117,入力シート!$A$3:$U$52,11)&amp;"","")</f>
        <v/>
      </c>
      <c r="G117" s="94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6"/>
    </row>
    <row r="118" spans="2:14" ht="10.8" customHeight="1">
      <c r="B118" s="110"/>
      <c r="C118" s="92"/>
      <c r="D118" s="101" t="str">
        <f>IFERROR(VLOOKUP($N117,入力シート!$A$3:$U$52,5)&amp;"","")</f>
        <v/>
      </c>
      <c r="E118" s="95" t="e">
        <f>VLOOKUP($N$16,入力シート!$A$3:$U$52,6)</f>
        <v>#N/A</v>
      </c>
      <c r="F118" s="98" t="e">
        <f>VLOOKUP($N$16,入力シート!$A$3:$U$52,6)</f>
        <v>#N/A</v>
      </c>
      <c r="G118" s="95" t="e">
        <f>VLOOKUP($N$16,入力シート!$A$3:$U$52,6)</f>
        <v>#N/A</v>
      </c>
      <c r="H118" s="103" t="str">
        <f>IFERROR(VLOOKUP($N117,入力シート!$A$3:$U$52,15)&amp;"","")</f>
        <v/>
      </c>
      <c r="I118" s="104" t="e">
        <f>VLOOKUP($N$16,入力シート!$A$3:$U$52,6)</f>
        <v>#N/A</v>
      </c>
      <c r="J118" s="103" t="str">
        <f>IFERROR(VLOOKUP($N117,入力シート!$A$3:$U$52,18)&amp;"","")</f>
        <v/>
      </c>
      <c r="K118" s="107" t="e">
        <f>VLOOKUP($N$16,入力シート!$A$3:$U$52,6)</f>
        <v>#N/A</v>
      </c>
      <c r="N118" s="146"/>
    </row>
    <row r="119" spans="2:14" ht="10.8" customHeight="1">
      <c r="B119" s="110"/>
      <c r="C119" s="92"/>
      <c r="D119" s="102" t="e">
        <f>VLOOKUP($N$16,入力シート!$A$3:$U$52,6)</f>
        <v>#N/A</v>
      </c>
      <c r="E119" s="95" t="e">
        <f>VLOOKUP($N$16,入力シート!$A$3:$U$52,5)</f>
        <v>#N/A</v>
      </c>
      <c r="F119" s="98" t="e">
        <f>VLOOKUP($N$16,入力シート!$A$3:$U$52,5)</f>
        <v>#N/A</v>
      </c>
      <c r="G119" s="95" t="e">
        <f>VLOOKUP($N$16,入力シート!$A$3:$U$52,5)</f>
        <v>#N/A</v>
      </c>
      <c r="H119" s="105" t="e">
        <f>VLOOKUP($N$16,入力シート!$A$3:$U$52,5)</f>
        <v>#N/A</v>
      </c>
      <c r="I119" s="106" t="e">
        <f>VLOOKUP($N$16,入力シート!$A$3:$U$52,5)</f>
        <v>#N/A</v>
      </c>
      <c r="J119" s="105" t="e">
        <f>VLOOKUP($N$16,入力シート!$A$3:$U$52,5)</f>
        <v>#N/A</v>
      </c>
      <c r="K119" s="108" t="e">
        <f>VLOOKUP($N$16,入力シート!$A$3:$U$52,5)</f>
        <v>#N/A</v>
      </c>
      <c r="N119" s="146"/>
    </row>
    <row r="120" spans="2:14" ht="10.8" customHeight="1">
      <c r="B120" s="110"/>
      <c r="C120" s="93"/>
      <c r="D120" s="25" t="str">
        <f>IFERROR(IF(VLOOKUP($N117,入力シート!$A$3:$U$52,8)=0,"",VLOOKUP($N117,入力シート!$A$3:$U$52,8)),"")</f>
        <v/>
      </c>
      <c r="E120" s="96" t="e">
        <f>VLOOKUP($N$16,入力シート!$A$3:$U$52,6)</f>
        <v>#N/A</v>
      </c>
      <c r="F120" s="99" t="e">
        <f>VLOOKUP($N$16,入力シート!$A$3:$U$52,6)</f>
        <v>#N/A</v>
      </c>
      <c r="G120" s="96" t="e">
        <f>VLOOKUP($N$16,入力シート!$A$3:$U$52,6)</f>
        <v>#N/A</v>
      </c>
      <c r="H120" s="28" t="s">
        <v>165</v>
      </c>
      <c r="I120" s="67" t="str">
        <f>IFERROR(VLOOKUP($N117,入力シート!$A$3:$U$52,20)&amp;"","")</f>
        <v/>
      </c>
      <c r="J120" s="29" t="s">
        <v>167</v>
      </c>
      <c r="K120" s="26" t="str">
        <f>IFERROR(VLOOKUP($N117,入力シート!$A$3:$U$52,21)&amp;"","")</f>
        <v/>
      </c>
      <c r="N120" s="146"/>
    </row>
    <row r="121" spans="2:14" ht="10.8" customHeight="1">
      <c r="B121" s="110"/>
      <c r="C121" s="92">
        <v>7</v>
      </c>
      <c r="D121" s="81" t="str">
        <f>IFERROR(VLOOKUP($N121,入力シート!$A$3:$U$52,6)&amp;"","")</f>
        <v/>
      </c>
      <c r="E121" s="94" t="str">
        <f>IFERROR(VLOOKUP($N121,入力シート!$A$3:$U$52,7)&amp;"","")</f>
        <v/>
      </c>
      <c r="F121" s="97" t="str">
        <f>IFERROR(VLOOKUP($N121,入力シート!$A$3:$U$52,11)&amp;"","")</f>
        <v/>
      </c>
      <c r="G121" s="94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6"/>
    </row>
    <row r="122" spans="2:14" ht="10.8" customHeight="1">
      <c r="B122" s="110"/>
      <c r="C122" s="92"/>
      <c r="D122" s="101" t="str">
        <f>IFERROR(VLOOKUP($N121,入力シート!$A$3:$U$52,5)&amp;"","")</f>
        <v/>
      </c>
      <c r="E122" s="95" t="e">
        <f>VLOOKUP($N$16,入力シート!$A$3:$U$52,6)</f>
        <v>#N/A</v>
      </c>
      <c r="F122" s="98" t="e">
        <f>VLOOKUP($N$16,入力シート!$A$3:$U$52,6)</f>
        <v>#N/A</v>
      </c>
      <c r="G122" s="95" t="e">
        <f>VLOOKUP($N$16,入力シート!$A$3:$U$52,6)</f>
        <v>#N/A</v>
      </c>
      <c r="H122" s="103" t="str">
        <f>IFERROR(VLOOKUP($N121,入力シート!$A$3:$U$52,15)&amp;"","")</f>
        <v/>
      </c>
      <c r="I122" s="104" t="e">
        <f>VLOOKUP($N$16,入力シート!$A$3:$U$52,6)</f>
        <v>#N/A</v>
      </c>
      <c r="J122" s="103" t="str">
        <f>IFERROR(VLOOKUP($N121,入力シート!$A$3:$U$52,18)&amp;"","")</f>
        <v/>
      </c>
      <c r="K122" s="107" t="e">
        <f>VLOOKUP($N$16,入力シート!$A$3:$U$52,6)</f>
        <v>#N/A</v>
      </c>
      <c r="N122" s="146"/>
    </row>
    <row r="123" spans="2:14" ht="10.8" customHeight="1">
      <c r="B123" s="110"/>
      <c r="C123" s="92"/>
      <c r="D123" s="102" t="e">
        <f>VLOOKUP($N$16,入力シート!$A$3:$U$52,6)</f>
        <v>#N/A</v>
      </c>
      <c r="E123" s="95" t="e">
        <f>VLOOKUP($N$16,入力シート!$A$3:$U$52,5)</f>
        <v>#N/A</v>
      </c>
      <c r="F123" s="98" t="e">
        <f>VLOOKUP($N$16,入力シート!$A$3:$U$52,5)</f>
        <v>#N/A</v>
      </c>
      <c r="G123" s="95" t="e">
        <f>VLOOKUP($N$16,入力シート!$A$3:$U$52,5)</f>
        <v>#N/A</v>
      </c>
      <c r="H123" s="103" t="e">
        <f>VLOOKUP($N$16,入力シート!$A$3:$U$52,5)</f>
        <v>#N/A</v>
      </c>
      <c r="I123" s="104" t="e">
        <f>VLOOKUP($N$16,入力シート!$A$3:$U$52,5)</f>
        <v>#N/A</v>
      </c>
      <c r="J123" s="103" t="e">
        <f>VLOOKUP($N$16,入力シート!$A$3:$U$52,5)</f>
        <v>#N/A</v>
      </c>
      <c r="K123" s="107" t="e">
        <f>VLOOKUP($N$16,入力シート!$A$3:$U$52,5)</f>
        <v>#N/A</v>
      </c>
      <c r="N123" s="146"/>
    </row>
    <row r="124" spans="2:14" ht="10.8" customHeight="1">
      <c r="B124" s="110"/>
      <c r="C124" s="93"/>
      <c r="D124" s="25" t="str">
        <f>IFERROR(IF(VLOOKUP($N121,入力シート!$A$3:$U$52,8)=0,"",VLOOKUP($N121,入力シート!$A$3:$U$52,8)),"")</f>
        <v/>
      </c>
      <c r="E124" s="96" t="e">
        <f>VLOOKUP($N$16,入力シート!$A$3:$U$52,6)</f>
        <v>#N/A</v>
      </c>
      <c r="F124" s="99" t="e">
        <f>VLOOKUP($N$16,入力シート!$A$3:$U$52,6)</f>
        <v>#N/A</v>
      </c>
      <c r="G124" s="96" t="e">
        <f>VLOOKUP($N$16,入力シート!$A$3:$U$52,6)</f>
        <v>#N/A</v>
      </c>
      <c r="H124" s="71" t="s">
        <v>165</v>
      </c>
      <c r="I124" s="65" t="str">
        <f>IFERROR(VLOOKUP($N121,入力シート!$A$3:$U$52,20)&amp;"","")</f>
        <v/>
      </c>
      <c r="J124" s="80" t="s">
        <v>167</v>
      </c>
      <c r="K124" s="66" t="str">
        <f>IFERROR(VLOOKUP($N121,入力シート!$A$3:$U$52,21)&amp;"","")</f>
        <v/>
      </c>
      <c r="N124" s="146"/>
    </row>
    <row r="125" spans="2:14" ht="10.8" customHeight="1">
      <c r="B125" s="110"/>
      <c r="C125" s="91">
        <v>8</v>
      </c>
      <c r="D125" s="81" t="str">
        <f>IFERROR(VLOOKUP($N125,入力シート!$A$3:$U$52,6)&amp;"","")</f>
        <v/>
      </c>
      <c r="E125" s="94" t="str">
        <f>IFERROR(VLOOKUP($N125,入力シート!$A$3:$U$52,7)&amp;"","")</f>
        <v/>
      </c>
      <c r="F125" s="97" t="str">
        <f>IFERROR(VLOOKUP($N125,入力シート!$A$3:$U$52,11)&amp;"","")</f>
        <v/>
      </c>
      <c r="G125" s="94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6"/>
    </row>
    <row r="126" spans="2:14" ht="10.8" customHeight="1">
      <c r="B126" s="110"/>
      <c r="C126" s="92"/>
      <c r="D126" s="101" t="str">
        <f>IFERROR(VLOOKUP($N125,入力シート!$A$3:$U$52,5)&amp;"","")</f>
        <v/>
      </c>
      <c r="E126" s="95" t="e">
        <f>VLOOKUP($N$16,入力シート!$A$3:$U$52,6)</f>
        <v>#N/A</v>
      </c>
      <c r="F126" s="98" t="e">
        <f>VLOOKUP($N$16,入力シート!$A$3:$U$52,6)</f>
        <v>#N/A</v>
      </c>
      <c r="G126" s="95" t="e">
        <f>VLOOKUP($N$16,入力シート!$A$3:$U$52,6)</f>
        <v>#N/A</v>
      </c>
      <c r="H126" s="103" t="str">
        <f>IFERROR(VLOOKUP($N125,入力シート!$A$3:$U$52,15)&amp;"","")</f>
        <v/>
      </c>
      <c r="I126" s="104" t="e">
        <f>VLOOKUP($N$16,入力シート!$A$3:$U$52,6)</f>
        <v>#N/A</v>
      </c>
      <c r="J126" s="103" t="str">
        <f>IFERROR(VLOOKUP($N125,入力シート!$A$3:$U$52,18)&amp;"","")</f>
        <v/>
      </c>
      <c r="K126" s="107" t="e">
        <f>VLOOKUP($N$16,入力シート!$A$3:$U$52,6)</f>
        <v>#N/A</v>
      </c>
      <c r="N126" s="146"/>
    </row>
    <row r="127" spans="2:14" ht="10.8" customHeight="1">
      <c r="B127" s="110"/>
      <c r="C127" s="92"/>
      <c r="D127" s="102" t="e">
        <f>VLOOKUP($N$16,入力シート!$A$3:$U$52,6)</f>
        <v>#N/A</v>
      </c>
      <c r="E127" s="95" t="e">
        <f>VLOOKUP($N$16,入力シート!$A$3:$U$52,5)</f>
        <v>#N/A</v>
      </c>
      <c r="F127" s="98" t="e">
        <f>VLOOKUP($N$16,入力シート!$A$3:$U$52,5)</f>
        <v>#N/A</v>
      </c>
      <c r="G127" s="95" t="e">
        <f>VLOOKUP($N$16,入力シート!$A$3:$U$52,5)</f>
        <v>#N/A</v>
      </c>
      <c r="H127" s="105" t="e">
        <f>VLOOKUP($N$16,入力シート!$A$3:$U$52,5)</f>
        <v>#N/A</v>
      </c>
      <c r="I127" s="106" t="e">
        <f>VLOOKUP($N$16,入力シート!$A$3:$U$52,5)</f>
        <v>#N/A</v>
      </c>
      <c r="J127" s="105" t="e">
        <f>VLOOKUP($N$16,入力シート!$A$3:$U$52,5)</f>
        <v>#N/A</v>
      </c>
      <c r="K127" s="108" t="e">
        <f>VLOOKUP($N$16,入力シート!$A$3:$U$52,5)</f>
        <v>#N/A</v>
      </c>
      <c r="N127" s="146"/>
    </row>
    <row r="128" spans="2:14" ht="10.8" customHeight="1">
      <c r="B128" s="110"/>
      <c r="C128" s="93"/>
      <c r="D128" s="25" t="str">
        <f>IFERROR(IF(VLOOKUP($N125,入力シート!$A$3:$U$52,8)=0,"",VLOOKUP($N125,入力シート!$A$3:$U$52,8)),"")</f>
        <v/>
      </c>
      <c r="E128" s="96" t="e">
        <f>VLOOKUP($N$16,入力シート!$A$3:$U$52,6)</f>
        <v>#N/A</v>
      </c>
      <c r="F128" s="99" t="e">
        <f>VLOOKUP($N$16,入力シート!$A$3:$U$52,6)</f>
        <v>#N/A</v>
      </c>
      <c r="G128" s="96" t="e">
        <f>VLOOKUP($N$16,入力シート!$A$3:$U$52,6)</f>
        <v>#N/A</v>
      </c>
      <c r="H128" s="28" t="s">
        <v>165</v>
      </c>
      <c r="I128" s="67" t="str">
        <f>IFERROR(VLOOKUP($N125,入力シート!$A$3:$U$52,20)&amp;"","")</f>
        <v/>
      </c>
      <c r="J128" s="29" t="s">
        <v>167</v>
      </c>
      <c r="K128" s="26" t="str">
        <f>IFERROR(VLOOKUP($N125,入力シート!$A$3:$U$52,21)&amp;"","")</f>
        <v/>
      </c>
      <c r="N128" s="146"/>
    </row>
    <row r="129" spans="2:14" ht="10.8" customHeight="1">
      <c r="B129" s="110"/>
      <c r="C129" s="92">
        <v>9</v>
      </c>
      <c r="D129" s="81" t="str">
        <f>IFERROR(VLOOKUP($N129,入力シート!$A$3:$U$52,6)&amp;"","")</f>
        <v/>
      </c>
      <c r="E129" s="94" t="str">
        <f>IFERROR(VLOOKUP($N129,入力シート!$A$3:$U$52,7)&amp;"","")</f>
        <v/>
      </c>
      <c r="F129" s="97" t="str">
        <f>IFERROR(VLOOKUP($N129,入力シート!$A$3:$U$52,11)&amp;"","")</f>
        <v/>
      </c>
      <c r="G129" s="94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6"/>
    </row>
    <row r="130" spans="2:14" ht="10.8" customHeight="1">
      <c r="B130" s="110"/>
      <c r="C130" s="92"/>
      <c r="D130" s="101" t="str">
        <f>IFERROR(VLOOKUP($N129,入力シート!$A$3:$U$52,5)&amp;"","")</f>
        <v/>
      </c>
      <c r="E130" s="95" t="e">
        <f>VLOOKUP($N$16,入力シート!$A$3:$U$52,6)</f>
        <v>#N/A</v>
      </c>
      <c r="F130" s="98" t="e">
        <f>VLOOKUP($N$16,入力シート!$A$3:$U$52,6)</f>
        <v>#N/A</v>
      </c>
      <c r="G130" s="95" t="e">
        <f>VLOOKUP($N$16,入力シート!$A$3:$U$52,6)</f>
        <v>#N/A</v>
      </c>
      <c r="H130" s="103" t="str">
        <f>IFERROR(VLOOKUP($N129,入力シート!$A$3:$U$52,15)&amp;"","")</f>
        <v/>
      </c>
      <c r="I130" s="104" t="e">
        <f>VLOOKUP($N$16,入力シート!$A$3:$U$52,6)</f>
        <v>#N/A</v>
      </c>
      <c r="J130" s="103" t="str">
        <f>IFERROR(VLOOKUP($N129,入力シート!$A$3:$U$52,18)&amp;"","")</f>
        <v/>
      </c>
      <c r="K130" s="107" t="e">
        <f>VLOOKUP($N$16,入力シート!$A$3:$U$52,6)</f>
        <v>#N/A</v>
      </c>
      <c r="N130" s="146"/>
    </row>
    <row r="131" spans="2:14" ht="10.8" customHeight="1">
      <c r="B131" s="110"/>
      <c r="C131" s="92"/>
      <c r="D131" s="102" t="e">
        <f>VLOOKUP($N$16,入力シート!$A$3:$U$52,6)</f>
        <v>#N/A</v>
      </c>
      <c r="E131" s="95" t="e">
        <f>VLOOKUP($N$16,入力シート!$A$3:$U$52,5)</f>
        <v>#N/A</v>
      </c>
      <c r="F131" s="98" t="e">
        <f>VLOOKUP($N$16,入力シート!$A$3:$U$52,5)</f>
        <v>#N/A</v>
      </c>
      <c r="G131" s="95" t="e">
        <f>VLOOKUP($N$16,入力シート!$A$3:$U$52,5)</f>
        <v>#N/A</v>
      </c>
      <c r="H131" s="103" t="e">
        <f>VLOOKUP($N$16,入力シート!$A$3:$U$52,5)</f>
        <v>#N/A</v>
      </c>
      <c r="I131" s="104" t="e">
        <f>VLOOKUP($N$16,入力シート!$A$3:$U$52,5)</f>
        <v>#N/A</v>
      </c>
      <c r="J131" s="103" t="e">
        <f>VLOOKUP($N$16,入力シート!$A$3:$U$52,5)</f>
        <v>#N/A</v>
      </c>
      <c r="K131" s="107" t="e">
        <f>VLOOKUP($N$16,入力シート!$A$3:$U$52,5)</f>
        <v>#N/A</v>
      </c>
      <c r="N131" s="146"/>
    </row>
    <row r="132" spans="2:14" ht="10.8" customHeight="1">
      <c r="B132" s="110"/>
      <c r="C132" s="93"/>
      <c r="D132" s="25" t="str">
        <f>IFERROR(IF(VLOOKUP($N129,入力シート!$A$3:$U$52,8)=0,"",VLOOKUP($N129,入力シート!$A$3:$U$52,8)),"")</f>
        <v/>
      </c>
      <c r="E132" s="96" t="e">
        <f>VLOOKUP($N$16,入力シート!$A$3:$U$52,6)</f>
        <v>#N/A</v>
      </c>
      <c r="F132" s="99" t="e">
        <f>VLOOKUP($N$16,入力シート!$A$3:$U$52,6)</f>
        <v>#N/A</v>
      </c>
      <c r="G132" s="96" t="e">
        <f>VLOOKUP($N$16,入力シート!$A$3:$U$52,6)</f>
        <v>#N/A</v>
      </c>
      <c r="H132" s="71" t="s">
        <v>165</v>
      </c>
      <c r="I132" s="65" t="str">
        <f>IFERROR(VLOOKUP($N129,入力シート!$A$3:$U$52,20)&amp;"","")</f>
        <v/>
      </c>
      <c r="J132" s="80" t="s">
        <v>167</v>
      </c>
      <c r="K132" s="66" t="str">
        <f>IFERROR(VLOOKUP($N129,入力シート!$A$3:$U$52,21)&amp;"","")</f>
        <v/>
      </c>
      <c r="N132" s="146"/>
    </row>
    <row r="133" spans="2:14" ht="10.8" customHeight="1">
      <c r="B133" s="110"/>
      <c r="C133" s="91">
        <v>10</v>
      </c>
      <c r="D133" s="81" t="str">
        <f>IFERROR(VLOOKUP($N133,入力シート!$A$3:$U$52,6)&amp;"","")</f>
        <v/>
      </c>
      <c r="E133" s="94" t="str">
        <f>IFERROR(VLOOKUP($N133,入力シート!$A$3:$U$52,7)&amp;"","")</f>
        <v/>
      </c>
      <c r="F133" s="97" t="str">
        <f>IFERROR(VLOOKUP($N133,入力シート!$A$3:$U$52,11)&amp;"","")</f>
        <v/>
      </c>
      <c r="G133" s="94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6"/>
    </row>
    <row r="134" spans="2:14" ht="10.8" customHeight="1">
      <c r="B134" s="110"/>
      <c r="C134" s="92"/>
      <c r="D134" s="101" t="str">
        <f>IFERROR(VLOOKUP($N133,入力シート!$A$3:$U$52,5)&amp;"","")</f>
        <v/>
      </c>
      <c r="E134" s="95" t="e">
        <f>VLOOKUP($N$16,入力シート!$A$3:$U$52,6)</f>
        <v>#N/A</v>
      </c>
      <c r="F134" s="98" t="e">
        <f>VLOOKUP($N$16,入力シート!$A$3:$U$52,6)</f>
        <v>#N/A</v>
      </c>
      <c r="G134" s="95" t="e">
        <f>VLOOKUP($N$16,入力シート!$A$3:$U$52,6)</f>
        <v>#N/A</v>
      </c>
      <c r="H134" s="103" t="str">
        <f>IFERROR(VLOOKUP($N133,入力シート!$A$3:$U$52,15)&amp;"","")</f>
        <v/>
      </c>
      <c r="I134" s="104" t="e">
        <f>VLOOKUP($N$16,入力シート!$A$3:$U$52,6)</f>
        <v>#N/A</v>
      </c>
      <c r="J134" s="103" t="str">
        <f>IFERROR(VLOOKUP($N133,入力シート!$A$3:$U$52,18)&amp;"","")</f>
        <v/>
      </c>
      <c r="K134" s="107" t="e">
        <f>VLOOKUP($N$16,入力シート!$A$3:$U$52,6)</f>
        <v>#N/A</v>
      </c>
      <c r="N134" s="146"/>
    </row>
    <row r="135" spans="2:14" ht="10.8" customHeight="1">
      <c r="B135" s="110"/>
      <c r="C135" s="92"/>
      <c r="D135" s="102" t="e">
        <f>VLOOKUP($N$16,入力シート!$A$3:$U$52,6)</f>
        <v>#N/A</v>
      </c>
      <c r="E135" s="95" t="e">
        <f>VLOOKUP($N$16,入力シート!$A$3:$U$52,5)</f>
        <v>#N/A</v>
      </c>
      <c r="F135" s="98" t="e">
        <f>VLOOKUP($N$16,入力シート!$A$3:$U$52,5)</f>
        <v>#N/A</v>
      </c>
      <c r="G135" s="95" t="e">
        <f>VLOOKUP($N$16,入力シート!$A$3:$U$52,5)</f>
        <v>#N/A</v>
      </c>
      <c r="H135" s="105" t="e">
        <f>VLOOKUP($N$16,入力シート!$A$3:$U$52,5)</f>
        <v>#N/A</v>
      </c>
      <c r="I135" s="106" t="e">
        <f>VLOOKUP($N$16,入力シート!$A$3:$U$52,5)</f>
        <v>#N/A</v>
      </c>
      <c r="J135" s="105" t="e">
        <f>VLOOKUP($N$16,入力シート!$A$3:$U$52,5)</f>
        <v>#N/A</v>
      </c>
      <c r="K135" s="108" t="e">
        <f>VLOOKUP($N$16,入力シート!$A$3:$U$52,5)</f>
        <v>#N/A</v>
      </c>
      <c r="N135" s="146"/>
    </row>
    <row r="136" spans="2:14" ht="10.8" customHeight="1">
      <c r="B136" s="111"/>
      <c r="C136" s="93"/>
      <c r="D136" s="30" t="str">
        <f>IFERROR(IF(VLOOKUP($N133,入力シート!$A$3:$U$52,8)=0,"",VLOOKUP($N133,入力シート!$A$3:$U$52,8)),"")</f>
        <v/>
      </c>
      <c r="E136" s="96" t="e">
        <f>VLOOKUP($N$16,入力シート!$A$3:$U$52,6)</f>
        <v>#N/A</v>
      </c>
      <c r="F136" s="99" t="e">
        <f>VLOOKUP($N$16,入力シート!$A$3:$U$52,6)</f>
        <v>#N/A</v>
      </c>
      <c r="G136" s="96" t="e">
        <f>VLOOKUP($N$16,入力シート!$A$3:$U$52,6)</f>
        <v>#N/A</v>
      </c>
      <c r="H136" s="28" t="s">
        <v>165</v>
      </c>
      <c r="I136" s="67" t="str">
        <f>IFERROR(VLOOKUP($N133,入力シート!$A$3:$U$52,20)&amp;"","")</f>
        <v/>
      </c>
      <c r="J136" s="29" t="s">
        <v>167</v>
      </c>
      <c r="K136" s="26" t="str">
        <f>IFERROR(VLOOKUP($N133,入力シート!$A$3:$U$52,21)&amp;"","")</f>
        <v/>
      </c>
      <c r="N136" s="146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>
      <c r="B139" s="17"/>
      <c r="C139" s="17"/>
      <c r="D139" s="17"/>
      <c r="E139" s="89" t="s">
        <v>170</v>
      </c>
      <c r="F139" s="89"/>
      <c r="G139" s="17"/>
      <c r="H139" s="90" t="s">
        <v>173</v>
      </c>
      <c r="I139" s="90"/>
      <c r="J139" s="18"/>
      <c r="K139" s="18"/>
    </row>
    <row r="140" spans="2:14" ht="9.6" customHeight="1"/>
    <row r="141" spans="2:14" ht="16.2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>
      <c r="C143" s="10">
        <v>1</v>
      </c>
      <c r="D143" s="11" t="s">
        <v>100</v>
      </c>
      <c r="E143" s="147" t="str">
        <f>$E$3</f>
        <v>水泳競技（競泳）</v>
      </c>
      <c r="F143" s="147"/>
      <c r="G143" s="147"/>
      <c r="H143" s="147"/>
    </row>
    <row r="144" spans="2:14" ht="13.2" customHeight="1">
      <c r="C144" s="12"/>
      <c r="D144" s="13"/>
    </row>
    <row r="145" spans="2:14" ht="13.2" customHeight="1">
      <c r="C145" s="10">
        <v>2</v>
      </c>
      <c r="D145" s="11" t="s">
        <v>101</v>
      </c>
      <c r="E145" s="148" t="str">
        <f>$E$5</f>
        <v>（ 　成年 ・ 少年　 ）　（ 　男子 ・ 女子　 ）</v>
      </c>
      <c r="F145" s="148"/>
      <c r="G145" s="148"/>
      <c r="H145" s="148"/>
      <c r="I145" s="8" t="s">
        <v>84</v>
      </c>
    </row>
    <row r="146" spans="2:14" ht="13.2" customHeight="1">
      <c r="C146" s="12"/>
      <c r="D146" s="13"/>
      <c r="I146" s="12" t="s">
        <v>156</v>
      </c>
      <c r="J146" s="149" t="str">
        <f>$J$6</f>
        <v>令和　　年　　月　　日（　　）</v>
      </c>
      <c r="K146" s="149"/>
    </row>
    <row r="147" spans="2:14" ht="13.2" customHeight="1">
      <c r="C147" s="10">
        <v>3</v>
      </c>
      <c r="D147" s="11" t="s">
        <v>102</v>
      </c>
      <c r="E147" s="148" t="str">
        <f>$E$7</f>
        <v>令和５年　　月　　日（　　）　～　　　月　　日（　　）</v>
      </c>
      <c r="F147" s="148"/>
      <c r="G147" s="148"/>
      <c r="H147" s="148"/>
    </row>
    <row r="148" spans="2:14" ht="13.2" customHeight="1">
      <c r="C148" s="12"/>
      <c r="D148" s="13"/>
      <c r="I148" s="12" t="s">
        <v>157</v>
      </c>
      <c r="J148" s="149" t="str">
        <f>$J$8</f>
        <v>令和　　年　　月　　日（　　）</v>
      </c>
      <c r="K148" s="149"/>
    </row>
    <row r="149" spans="2:14" ht="13.2" customHeight="1">
      <c r="C149" s="10">
        <v>4</v>
      </c>
      <c r="D149" s="11" t="s">
        <v>159</v>
      </c>
      <c r="E149" s="148">
        <f>$E$9</f>
        <v>0</v>
      </c>
      <c r="F149" s="148"/>
      <c r="G149" s="148"/>
      <c r="H149" s="148"/>
    </row>
    <row r="150" spans="2:14" ht="13.2" customHeight="1">
      <c r="C150" s="12"/>
      <c r="D150" s="13"/>
    </row>
    <row r="151" spans="2:14" ht="13.2" customHeight="1">
      <c r="C151" s="10">
        <v>5</v>
      </c>
      <c r="D151" s="11" t="s">
        <v>103</v>
      </c>
      <c r="E151" s="148" t="str">
        <f>$E$11</f>
        <v>監督　　　名　　・　　選手　　　名　　・　　計　　　名</v>
      </c>
      <c r="F151" s="148"/>
      <c r="G151" s="148"/>
      <c r="H151" s="148"/>
    </row>
    <row r="152" spans="2:14" ht="13.2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>
      <c r="B153" s="134" t="s">
        <v>85</v>
      </c>
      <c r="C153" s="135"/>
      <c r="D153" s="31" t="s">
        <v>87</v>
      </c>
      <c r="E153" s="136" t="s">
        <v>71</v>
      </c>
      <c r="F153" s="139" t="s">
        <v>95</v>
      </c>
      <c r="G153" s="140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>
      <c r="B154" s="114"/>
      <c r="C154" s="115"/>
      <c r="D154" s="34" t="s">
        <v>88</v>
      </c>
      <c r="E154" s="137"/>
      <c r="F154" s="122"/>
      <c r="G154" s="141"/>
      <c r="H154" s="124" t="s">
        <v>168</v>
      </c>
      <c r="I154" s="126"/>
      <c r="J154" s="124" t="s">
        <v>99</v>
      </c>
      <c r="K154" s="126"/>
    </row>
    <row r="155" spans="2:14" ht="10.8" customHeight="1">
      <c r="B155" s="116"/>
      <c r="C155" s="117"/>
      <c r="D155" s="35" t="s">
        <v>89</v>
      </c>
      <c r="E155" s="138"/>
      <c r="F155" s="123"/>
      <c r="G155" s="142"/>
      <c r="H155" s="36" t="s">
        <v>166</v>
      </c>
      <c r="I155" s="37"/>
      <c r="J155" s="36" t="s">
        <v>169</v>
      </c>
      <c r="K155" s="37"/>
    </row>
    <row r="156" spans="2:14" ht="10.8" customHeight="1">
      <c r="B156" s="131" t="s">
        <v>90</v>
      </c>
      <c r="C156" s="91">
        <v>1</v>
      </c>
      <c r="D156" s="81" t="str">
        <f>IFERROR(VLOOKUP($N156,入力シート!$A$3:$U$52,6)&amp;"","")</f>
        <v/>
      </c>
      <c r="E156" s="94" t="str">
        <f>IFERROR(VLOOKUP($N156,入力シート!$A$3:$U$52,7)&amp;"","")</f>
        <v/>
      </c>
      <c r="F156" s="97" t="str">
        <f>IFERROR(VLOOKUP($N156,入力シート!$A$3:$U$52,11)&amp;"","")</f>
        <v/>
      </c>
      <c r="G156" s="127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6"/>
    </row>
    <row r="157" spans="2:14" ht="10.8" customHeight="1">
      <c r="B157" s="132"/>
      <c r="C157" s="92"/>
      <c r="D157" s="101" t="str">
        <f>IFERROR(VLOOKUP($N156,入力シート!$A$3:$U$52,5)&amp;"","")</f>
        <v/>
      </c>
      <c r="E157" s="95" t="e">
        <f>VLOOKUP($N$16,入力シート!$A$3:$U$52,6)</f>
        <v>#N/A</v>
      </c>
      <c r="F157" s="98" t="e">
        <f>VLOOKUP($N$16,入力シート!$A$3:$U$52,6)</f>
        <v>#N/A</v>
      </c>
      <c r="G157" s="128"/>
      <c r="H157" s="103" t="str">
        <f>IFERROR(VLOOKUP($N156,入力シート!$A$3:$U$52,15)&amp;"","")</f>
        <v/>
      </c>
      <c r="I157" s="104" t="e">
        <f>VLOOKUP($N$16,入力シート!$A$3:$U$52,6)</f>
        <v>#N/A</v>
      </c>
      <c r="J157" s="103" t="str">
        <f>IFERROR(VLOOKUP($N156,入力シート!$A$3:$U$52,18)&amp;"","")</f>
        <v/>
      </c>
      <c r="K157" s="107" t="e">
        <f>VLOOKUP($N$16,入力シート!$A$3:$U$52,6)</f>
        <v>#N/A</v>
      </c>
      <c r="N157" s="146"/>
    </row>
    <row r="158" spans="2:14" ht="10.8" customHeight="1">
      <c r="B158" s="132"/>
      <c r="C158" s="92"/>
      <c r="D158" s="102" t="e">
        <f>VLOOKUP($N$16,入力シート!$A$3:$U$52,6)</f>
        <v>#N/A</v>
      </c>
      <c r="E158" s="95" t="e">
        <f>VLOOKUP($N$16,入力シート!$A$3:$U$52,5)</f>
        <v>#N/A</v>
      </c>
      <c r="F158" s="98" t="e">
        <f>VLOOKUP($N$16,入力シート!$A$3:$U$52,5)</f>
        <v>#N/A</v>
      </c>
      <c r="G158" s="128"/>
      <c r="H158" s="103" t="e">
        <f>VLOOKUP($N$16,入力シート!$A$3:$U$52,5)</f>
        <v>#N/A</v>
      </c>
      <c r="I158" s="104" t="e">
        <f>VLOOKUP($N$16,入力シート!$A$3:$U$52,5)</f>
        <v>#N/A</v>
      </c>
      <c r="J158" s="103" t="e">
        <f>VLOOKUP($N$16,入力シート!$A$3:$U$52,5)</f>
        <v>#N/A</v>
      </c>
      <c r="K158" s="107" t="e">
        <f>VLOOKUP($N$16,入力シート!$A$3:$U$52,5)</f>
        <v>#N/A</v>
      </c>
      <c r="N158" s="146"/>
    </row>
    <row r="159" spans="2:14" ht="10.8" customHeight="1">
      <c r="B159" s="132"/>
      <c r="C159" s="92"/>
      <c r="D159" s="25" t="str">
        <f>IFERROR(IF(VLOOKUP($N156,入力シート!$A$3:$U$52,8)=0,"",VLOOKUP($N156,入力シート!$A$3:$U$52,8)),"")</f>
        <v/>
      </c>
      <c r="E159" s="96" t="e">
        <f>VLOOKUP($N$16,入力シート!$A$3:$U$52,6)</f>
        <v>#N/A</v>
      </c>
      <c r="F159" s="99" t="e">
        <f>VLOOKUP($N$16,入力シート!$A$3:$U$52,6)</f>
        <v>#N/A</v>
      </c>
      <c r="G159" s="133"/>
      <c r="H159" s="64" t="s">
        <v>165</v>
      </c>
      <c r="I159" s="65" t="str">
        <f>IFERROR(VLOOKUP($N156,入力シート!$A$3:$U$52,20)&amp;"","")</f>
        <v/>
      </c>
      <c r="J159" s="78" t="s">
        <v>167</v>
      </c>
      <c r="K159" s="66" t="str">
        <f>IFERROR(VLOOKUP($N156,入力シート!$A$3:$U$52,21)&amp;"","")</f>
        <v/>
      </c>
      <c r="N159" s="146"/>
    </row>
    <row r="160" spans="2:14" ht="10.8" customHeight="1">
      <c r="B160" s="132"/>
      <c r="C160" s="91">
        <v>2</v>
      </c>
      <c r="D160" s="81" t="str">
        <f>IFERROR(VLOOKUP($N160,入力シート!$A$3:$U$52,6)&amp;"","")</f>
        <v/>
      </c>
      <c r="E160" s="94" t="str">
        <f>IFERROR(VLOOKUP($N160,入力シート!$A$3:$U$52,7)&amp;"","")</f>
        <v/>
      </c>
      <c r="F160" s="97" t="str">
        <f>IFERROR(VLOOKUP($N160,入力シート!$A$3:$U$52,11)&amp;"","")</f>
        <v/>
      </c>
      <c r="G160" s="127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6"/>
    </row>
    <row r="161" spans="2:14" ht="10.8" customHeight="1">
      <c r="B161" s="132"/>
      <c r="C161" s="92"/>
      <c r="D161" s="101" t="str">
        <f>IFERROR(VLOOKUP($N160,入力シート!$A$3:$U$52,5)&amp;"","")</f>
        <v/>
      </c>
      <c r="E161" s="95" t="e">
        <f>VLOOKUP($N$16,入力シート!$A$3:$U$52,6)</f>
        <v>#N/A</v>
      </c>
      <c r="F161" s="98" t="e">
        <f>VLOOKUP($N$16,入力シート!$A$3:$U$52,6)</f>
        <v>#N/A</v>
      </c>
      <c r="G161" s="128"/>
      <c r="H161" s="103" t="str">
        <f>IFERROR(VLOOKUP($N160,入力シート!$A$3:$U$52,15)&amp;"","")</f>
        <v/>
      </c>
      <c r="I161" s="104" t="e">
        <f>VLOOKUP($N$16,入力シート!$A$3:$U$52,6)</f>
        <v>#N/A</v>
      </c>
      <c r="J161" s="103" t="str">
        <f>IFERROR(VLOOKUP($N160,入力シート!$A$3:$U$52,18)&amp;"","")</f>
        <v/>
      </c>
      <c r="K161" s="107" t="e">
        <f>VLOOKUP($N$16,入力シート!$A$3:$U$52,6)</f>
        <v>#N/A</v>
      </c>
      <c r="N161" s="146"/>
    </row>
    <row r="162" spans="2:14" ht="10.8" customHeight="1">
      <c r="B162" s="132"/>
      <c r="C162" s="92"/>
      <c r="D162" s="102" t="e">
        <f>VLOOKUP($N$16,入力シート!$A$3:$U$52,6)</f>
        <v>#N/A</v>
      </c>
      <c r="E162" s="95" t="e">
        <f>VLOOKUP($N$16,入力シート!$A$3:$U$52,5)</f>
        <v>#N/A</v>
      </c>
      <c r="F162" s="98" t="e">
        <f>VLOOKUP($N$16,入力シート!$A$3:$U$52,5)</f>
        <v>#N/A</v>
      </c>
      <c r="G162" s="128"/>
      <c r="H162" s="105" t="e">
        <f>VLOOKUP($N$16,入力シート!$A$3:$U$52,5)</f>
        <v>#N/A</v>
      </c>
      <c r="I162" s="106" t="e">
        <f>VLOOKUP($N$16,入力シート!$A$3:$U$52,5)</f>
        <v>#N/A</v>
      </c>
      <c r="J162" s="105" t="e">
        <f>VLOOKUP($N$16,入力シート!$A$3:$U$52,5)</f>
        <v>#N/A</v>
      </c>
      <c r="K162" s="108" t="e">
        <f>VLOOKUP($N$16,入力シート!$A$3:$U$52,5)</f>
        <v>#N/A</v>
      </c>
      <c r="N162" s="146"/>
    </row>
    <row r="163" spans="2:14" ht="10.8" customHeight="1" thickBot="1">
      <c r="B163" s="132"/>
      <c r="C163" s="92"/>
      <c r="D163" s="25" t="str">
        <f>IFERROR(IF(VLOOKUP($N160,入力シート!$A$3:$U$52,8)=0,"",VLOOKUP($N160,入力シート!$A$3:$U$52,8)),"")</f>
        <v/>
      </c>
      <c r="E163" s="95" t="e">
        <f>VLOOKUP($N$16,入力シート!$A$3:$U$52,6)</f>
        <v>#N/A</v>
      </c>
      <c r="F163" s="98" t="e">
        <f>VLOOKUP($N$16,入力シート!$A$3:$U$52,6)</f>
        <v>#N/A</v>
      </c>
      <c r="G163" s="128"/>
      <c r="H163" s="27" t="s">
        <v>165</v>
      </c>
      <c r="I163" s="68" t="str">
        <f>IFERROR(VLOOKUP($N160,入力シート!$A$3:$U$52,20)&amp;"","")</f>
        <v/>
      </c>
      <c r="J163" s="79" t="s">
        <v>167</v>
      </c>
      <c r="K163" s="72" t="str">
        <f>IFERROR(VLOOKUP($N160,入力シート!$A$3:$U$52,21)&amp;"","")</f>
        <v/>
      </c>
      <c r="N163" s="146"/>
    </row>
    <row r="164" spans="2:14" ht="10.8" customHeight="1" thickTop="1">
      <c r="B164" s="112" t="s">
        <v>85</v>
      </c>
      <c r="C164" s="113"/>
      <c r="D164" s="38" t="s">
        <v>87</v>
      </c>
      <c r="E164" s="118" t="s">
        <v>71</v>
      </c>
      <c r="F164" s="121" t="s">
        <v>95</v>
      </c>
      <c r="G164" s="11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>
      <c r="B165" s="114"/>
      <c r="C165" s="115"/>
      <c r="D165" s="34" t="s">
        <v>88</v>
      </c>
      <c r="E165" s="119"/>
      <c r="F165" s="122"/>
      <c r="G165" s="119"/>
      <c r="H165" s="124" t="s">
        <v>168</v>
      </c>
      <c r="I165" s="125"/>
      <c r="J165" s="124" t="s">
        <v>99</v>
      </c>
      <c r="K165" s="126"/>
      <c r="N165" s="19"/>
    </row>
    <row r="166" spans="2:14" ht="10.8" customHeight="1">
      <c r="B166" s="116"/>
      <c r="C166" s="117"/>
      <c r="D166" s="35" t="s">
        <v>89</v>
      </c>
      <c r="E166" s="120"/>
      <c r="F166" s="123"/>
      <c r="G166" s="120"/>
      <c r="H166" s="36" t="s">
        <v>166</v>
      </c>
      <c r="I166" s="75"/>
      <c r="J166" s="36" t="s">
        <v>169</v>
      </c>
      <c r="K166" s="37"/>
      <c r="N166" s="19"/>
    </row>
    <row r="167" spans="2:14" ht="10.8" customHeight="1">
      <c r="B167" s="109" t="s">
        <v>92</v>
      </c>
      <c r="C167" s="92">
        <v>1</v>
      </c>
      <c r="D167" s="81" t="str">
        <f>IFERROR(VLOOKUP($N167,入力シート!$A$3:$U$52,6)&amp;"","")</f>
        <v/>
      </c>
      <c r="E167" s="94" t="str">
        <f>IFERROR(VLOOKUP($N167,入力シート!$A$3:$U$52,7)&amp;"","")</f>
        <v/>
      </c>
      <c r="F167" s="97" t="str">
        <f>IFERROR(VLOOKUP($N167,入力シート!$A$3:$U$52,11)&amp;"","")</f>
        <v/>
      </c>
      <c r="G167" s="94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6"/>
    </row>
    <row r="168" spans="2:14" ht="10.8" customHeight="1">
      <c r="B168" s="110"/>
      <c r="C168" s="92"/>
      <c r="D168" s="101" t="str">
        <f>IFERROR(VLOOKUP($N167,入力シート!$A$3:$U$52,5)&amp;"","")</f>
        <v/>
      </c>
      <c r="E168" s="95" t="e">
        <f>VLOOKUP($N$16,入力シート!$A$3:$U$52,6)</f>
        <v>#N/A</v>
      </c>
      <c r="F168" s="98" t="e">
        <f>VLOOKUP($N$16,入力シート!$A$3:$U$52,6)</f>
        <v>#N/A</v>
      </c>
      <c r="G168" s="95" t="e">
        <f>VLOOKUP($N$16,入力シート!$A$3:$U$52,6)</f>
        <v>#N/A</v>
      </c>
      <c r="H168" s="103" t="str">
        <f>IFERROR(VLOOKUP($N167,入力シート!$A$3:$U$52,15)&amp;"","")</f>
        <v/>
      </c>
      <c r="I168" s="104" t="e">
        <f>VLOOKUP($N$16,入力シート!$A$3:$U$52,6)</f>
        <v>#N/A</v>
      </c>
      <c r="J168" s="103" t="str">
        <f>IFERROR(VLOOKUP($N167,入力シート!$A$3:$U$52,18)&amp;"","")</f>
        <v/>
      </c>
      <c r="K168" s="107" t="e">
        <f>VLOOKUP($N$16,入力シート!$A$3:$U$52,6)</f>
        <v>#N/A</v>
      </c>
      <c r="N168" s="146"/>
    </row>
    <row r="169" spans="2:14" ht="10.8" customHeight="1">
      <c r="B169" s="110"/>
      <c r="C169" s="92"/>
      <c r="D169" s="102" t="e">
        <f>VLOOKUP($N$16,入力シート!$A$3:$U$52,6)</f>
        <v>#N/A</v>
      </c>
      <c r="E169" s="95" t="e">
        <f>VLOOKUP($N$16,入力シート!$A$3:$U$52,5)</f>
        <v>#N/A</v>
      </c>
      <c r="F169" s="98" t="e">
        <f>VLOOKUP($N$16,入力シート!$A$3:$U$52,5)</f>
        <v>#N/A</v>
      </c>
      <c r="G169" s="95" t="e">
        <f>VLOOKUP($N$16,入力シート!$A$3:$U$52,5)</f>
        <v>#N/A</v>
      </c>
      <c r="H169" s="103" t="e">
        <f>VLOOKUP($N$16,入力シート!$A$3:$U$52,5)</f>
        <v>#N/A</v>
      </c>
      <c r="I169" s="104" t="e">
        <f>VLOOKUP($N$16,入力シート!$A$3:$U$52,5)</f>
        <v>#N/A</v>
      </c>
      <c r="J169" s="103" t="e">
        <f>VLOOKUP($N$16,入力シート!$A$3:$U$52,5)</f>
        <v>#N/A</v>
      </c>
      <c r="K169" s="107" t="e">
        <f>VLOOKUP($N$16,入力シート!$A$3:$U$52,5)</f>
        <v>#N/A</v>
      </c>
      <c r="N169" s="146"/>
    </row>
    <row r="170" spans="2:14" ht="10.8" customHeight="1">
      <c r="B170" s="110"/>
      <c r="C170" s="93"/>
      <c r="D170" s="25" t="str">
        <f>IFERROR(IF(VLOOKUP($N167,入力シート!$A$3:$U$52,8)=0,"",VLOOKUP($N167,入力シート!$A$3:$U$52,8)),"")</f>
        <v/>
      </c>
      <c r="E170" s="96" t="e">
        <f>VLOOKUP($N$16,入力シート!$A$3:$U$52,6)</f>
        <v>#N/A</v>
      </c>
      <c r="F170" s="99" t="e">
        <f>VLOOKUP($N$16,入力シート!$A$3:$U$52,6)</f>
        <v>#N/A</v>
      </c>
      <c r="G170" s="96" t="e">
        <f>VLOOKUP($N$16,入力シート!$A$3:$U$52,6)</f>
        <v>#N/A</v>
      </c>
      <c r="H170" s="71" t="s">
        <v>165</v>
      </c>
      <c r="I170" s="65" t="str">
        <f>IFERROR(VLOOKUP($N167,入力シート!$A$3:$U$52,20)&amp;"","")</f>
        <v/>
      </c>
      <c r="J170" s="80" t="s">
        <v>167</v>
      </c>
      <c r="K170" s="66" t="str">
        <f>IFERROR(VLOOKUP($N167,入力シート!$A$3:$U$52,21)&amp;"","")</f>
        <v/>
      </c>
      <c r="N170" s="146"/>
    </row>
    <row r="171" spans="2:14" ht="10.8" customHeight="1">
      <c r="B171" s="110"/>
      <c r="C171" s="91">
        <v>2</v>
      </c>
      <c r="D171" s="81" t="str">
        <f>IFERROR(VLOOKUP($N171,入力シート!$A$3:$U$52,6)&amp;"","")</f>
        <v/>
      </c>
      <c r="E171" s="94" t="str">
        <f>IFERROR(VLOOKUP($N171,入力シート!$A$3:$U$52,7)&amp;"","")</f>
        <v/>
      </c>
      <c r="F171" s="97" t="str">
        <f>IFERROR(VLOOKUP($N171,入力シート!$A$3:$U$52,11)&amp;"","")</f>
        <v/>
      </c>
      <c r="G171" s="94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6"/>
    </row>
    <row r="172" spans="2:14" ht="10.8" customHeight="1">
      <c r="B172" s="110"/>
      <c r="C172" s="92"/>
      <c r="D172" s="101" t="str">
        <f>IFERROR(VLOOKUP($N171,入力シート!$A$3:$U$52,5)&amp;"","")</f>
        <v/>
      </c>
      <c r="E172" s="95" t="e">
        <f>VLOOKUP($N$16,入力シート!$A$3:$U$52,6)</f>
        <v>#N/A</v>
      </c>
      <c r="F172" s="98" t="e">
        <f>VLOOKUP($N$16,入力シート!$A$3:$U$52,6)</f>
        <v>#N/A</v>
      </c>
      <c r="G172" s="95" t="e">
        <f>VLOOKUP($N$16,入力シート!$A$3:$U$52,6)</f>
        <v>#N/A</v>
      </c>
      <c r="H172" s="103" t="str">
        <f>IFERROR(VLOOKUP($N171,入力シート!$A$3:$U$52,15)&amp;"","")</f>
        <v/>
      </c>
      <c r="I172" s="104" t="e">
        <f>VLOOKUP($N$16,入力シート!$A$3:$U$52,6)</f>
        <v>#N/A</v>
      </c>
      <c r="J172" s="103" t="str">
        <f>IFERROR(VLOOKUP($N171,入力シート!$A$3:$U$52,18)&amp;"","")</f>
        <v/>
      </c>
      <c r="K172" s="107" t="e">
        <f>VLOOKUP($N$16,入力シート!$A$3:$U$52,6)</f>
        <v>#N/A</v>
      </c>
      <c r="N172" s="146"/>
    </row>
    <row r="173" spans="2:14" ht="10.8" customHeight="1">
      <c r="B173" s="110"/>
      <c r="C173" s="92"/>
      <c r="D173" s="102" t="e">
        <f>VLOOKUP($N$16,入力シート!$A$3:$U$52,6)</f>
        <v>#N/A</v>
      </c>
      <c r="E173" s="95" t="e">
        <f>VLOOKUP($N$16,入力シート!$A$3:$U$52,5)</f>
        <v>#N/A</v>
      </c>
      <c r="F173" s="98" t="e">
        <f>VLOOKUP($N$16,入力シート!$A$3:$U$52,5)</f>
        <v>#N/A</v>
      </c>
      <c r="G173" s="95" t="e">
        <f>VLOOKUP($N$16,入力シート!$A$3:$U$52,5)</f>
        <v>#N/A</v>
      </c>
      <c r="H173" s="105" t="e">
        <f>VLOOKUP($N$16,入力シート!$A$3:$U$52,5)</f>
        <v>#N/A</v>
      </c>
      <c r="I173" s="106" t="e">
        <f>VLOOKUP($N$16,入力シート!$A$3:$U$52,5)</f>
        <v>#N/A</v>
      </c>
      <c r="J173" s="105" t="e">
        <f>VLOOKUP($N$16,入力シート!$A$3:$U$52,5)</f>
        <v>#N/A</v>
      </c>
      <c r="K173" s="108" t="e">
        <f>VLOOKUP($N$16,入力シート!$A$3:$U$52,5)</f>
        <v>#N/A</v>
      </c>
      <c r="N173" s="146"/>
    </row>
    <row r="174" spans="2:14" ht="10.8" customHeight="1">
      <c r="B174" s="110"/>
      <c r="C174" s="93"/>
      <c r="D174" s="25" t="str">
        <f>IFERROR(IF(VLOOKUP($N171,入力シート!$A$3:$U$52,8)=0,"",VLOOKUP($N171,入力シート!$A$3:$U$52,8)),"")</f>
        <v/>
      </c>
      <c r="E174" s="96" t="e">
        <f>VLOOKUP($N$16,入力シート!$A$3:$U$52,6)</f>
        <v>#N/A</v>
      </c>
      <c r="F174" s="99" t="e">
        <f>VLOOKUP($N$16,入力シート!$A$3:$U$52,6)</f>
        <v>#N/A</v>
      </c>
      <c r="G174" s="96" t="e">
        <f>VLOOKUP($N$16,入力シート!$A$3:$U$52,6)</f>
        <v>#N/A</v>
      </c>
      <c r="H174" s="28" t="s">
        <v>165</v>
      </c>
      <c r="I174" s="67" t="str">
        <f>IFERROR(VLOOKUP($N171,入力シート!$A$3:$U$52,20)&amp;"","")</f>
        <v/>
      </c>
      <c r="J174" s="29" t="s">
        <v>167</v>
      </c>
      <c r="K174" s="26" t="str">
        <f>IFERROR(VLOOKUP($N171,入力シート!$A$3:$U$52,21)&amp;"","")</f>
        <v/>
      </c>
      <c r="N174" s="146"/>
    </row>
    <row r="175" spans="2:14" ht="10.8" customHeight="1">
      <c r="B175" s="110"/>
      <c r="C175" s="92">
        <v>3</v>
      </c>
      <c r="D175" s="81" t="str">
        <f>IFERROR(VLOOKUP($N175,入力シート!$A$3:$U$52,6)&amp;"","")</f>
        <v/>
      </c>
      <c r="E175" s="94" t="str">
        <f>IFERROR(VLOOKUP($N175,入力シート!$A$3:$U$52,7)&amp;"","")</f>
        <v/>
      </c>
      <c r="F175" s="97" t="str">
        <f>IFERROR(VLOOKUP($N175,入力シート!$A$3:$U$52,11)&amp;"","")</f>
        <v/>
      </c>
      <c r="G175" s="94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6"/>
    </row>
    <row r="176" spans="2:14" ht="10.8" customHeight="1">
      <c r="B176" s="110"/>
      <c r="C176" s="92"/>
      <c r="D176" s="101" t="str">
        <f>IFERROR(VLOOKUP($N175,入力シート!$A$3:$U$52,5)&amp;"","")</f>
        <v/>
      </c>
      <c r="E176" s="95" t="e">
        <f>VLOOKUP($N$16,入力シート!$A$3:$U$52,6)</f>
        <v>#N/A</v>
      </c>
      <c r="F176" s="98" t="e">
        <f>VLOOKUP($N$16,入力シート!$A$3:$U$52,6)</f>
        <v>#N/A</v>
      </c>
      <c r="G176" s="95" t="e">
        <f>VLOOKUP($N$16,入力シート!$A$3:$U$52,6)</f>
        <v>#N/A</v>
      </c>
      <c r="H176" s="103" t="str">
        <f>IFERROR(VLOOKUP($N175,入力シート!$A$3:$U$52,15)&amp;"","")</f>
        <v/>
      </c>
      <c r="I176" s="104" t="e">
        <f>VLOOKUP($N$16,入力シート!$A$3:$U$52,6)</f>
        <v>#N/A</v>
      </c>
      <c r="J176" s="103" t="str">
        <f>IFERROR(VLOOKUP($N175,入力シート!$A$3:$U$52,18)&amp;"","")</f>
        <v/>
      </c>
      <c r="K176" s="107" t="e">
        <f>VLOOKUP($N$16,入力シート!$A$3:$U$52,6)</f>
        <v>#N/A</v>
      </c>
      <c r="N176" s="146"/>
    </row>
    <row r="177" spans="2:14" ht="10.8" customHeight="1">
      <c r="B177" s="110"/>
      <c r="C177" s="92"/>
      <c r="D177" s="102" t="e">
        <f>VLOOKUP($N$16,入力シート!$A$3:$U$52,6)</f>
        <v>#N/A</v>
      </c>
      <c r="E177" s="95" t="e">
        <f>VLOOKUP($N$16,入力シート!$A$3:$U$52,5)</f>
        <v>#N/A</v>
      </c>
      <c r="F177" s="98" t="e">
        <f>VLOOKUP($N$16,入力シート!$A$3:$U$52,5)</f>
        <v>#N/A</v>
      </c>
      <c r="G177" s="95" t="e">
        <f>VLOOKUP($N$16,入力シート!$A$3:$U$52,5)</f>
        <v>#N/A</v>
      </c>
      <c r="H177" s="103" t="e">
        <f>VLOOKUP($N$16,入力シート!$A$3:$U$52,5)</f>
        <v>#N/A</v>
      </c>
      <c r="I177" s="104" t="e">
        <f>VLOOKUP($N$16,入力シート!$A$3:$U$52,5)</f>
        <v>#N/A</v>
      </c>
      <c r="J177" s="103" t="e">
        <f>VLOOKUP($N$16,入力シート!$A$3:$U$52,5)</f>
        <v>#N/A</v>
      </c>
      <c r="K177" s="107" t="e">
        <f>VLOOKUP($N$16,入力シート!$A$3:$U$52,5)</f>
        <v>#N/A</v>
      </c>
      <c r="N177" s="146"/>
    </row>
    <row r="178" spans="2:14" ht="10.8" customHeight="1">
      <c r="B178" s="110"/>
      <c r="C178" s="93"/>
      <c r="D178" s="25" t="str">
        <f>IFERROR(IF(VLOOKUP($N175,入力シート!$A$3:$U$52,8)=0,"",VLOOKUP($N175,入力シート!$A$3:$U$52,8)),"")</f>
        <v/>
      </c>
      <c r="E178" s="96" t="e">
        <f>VLOOKUP($N$16,入力シート!$A$3:$U$52,6)</f>
        <v>#N/A</v>
      </c>
      <c r="F178" s="99" t="e">
        <f>VLOOKUP($N$16,入力シート!$A$3:$U$52,6)</f>
        <v>#N/A</v>
      </c>
      <c r="G178" s="96" t="e">
        <f>VLOOKUP($N$16,入力シート!$A$3:$U$52,6)</f>
        <v>#N/A</v>
      </c>
      <c r="H178" s="71" t="s">
        <v>165</v>
      </c>
      <c r="I178" s="65" t="str">
        <f>IFERROR(VLOOKUP($N175,入力シート!$A$3:$U$52,20)&amp;"","")</f>
        <v/>
      </c>
      <c r="J178" s="80" t="s">
        <v>167</v>
      </c>
      <c r="K178" s="66" t="str">
        <f>IFERROR(VLOOKUP($N175,入力シート!$A$3:$U$52,21)&amp;"","")</f>
        <v/>
      </c>
      <c r="N178" s="146"/>
    </row>
    <row r="179" spans="2:14" ht="10.8" customHeight="1">
      <c r="B179" s="110"/>
      <c r="C179" s="91">
        <v>4</v>
      </c>
      <c r="D179" s="81" t="str">
        <f>IFERROR(VLOOKUP($N179,入力シート!$A$3:$U$52,6)&amp;"","")</f>
        <v/>
      </c>
      <c r="E179" s="94" t="str">
        <f>IFERROR(VLOOKUP($N179,入力シート!$A$3:$U$52,7)&amp;"","")</f>
        <v/>
      </c>
      <c r="F179" s="97" t="str">
        <f>IFERROR(VLOOKUP($N179,入力シート!$A$3:$U$52,11)&amp;"","")</f>
        <v/>
      </c>
      <c r="G179" s="94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6"/>
    </row>
    <row r="180" spans="2:14" ht="10.8" customHeight="1">
      <c r="B180" s="110"/>
      <c r="C180" s="92"/>
      <c r="D180" s="101" t="str">
        <f>IFERROR(VLOOKUP($N179,入力シート!$A$3:$U$52,5)&amp;"","")</f>
        <v/>
      </c>
      <c r="E180" s="95" t="e">
        <f>VLOOKUP($N$16,入力シート!$A$3:$U$52,6)</f>
        <v>#N/A</v>
      </c>
      <c r="F180" s="98" t="e">
        <f>VLOOKUP($N$16,入力シート!$A$3:$U$52,6)</f>
        <v>#N/A</v>
      </c>
      <c r="G180" s="95" t="e">
        <f>VLOOKUP($N$16,入力シート!$A$3:$U$52,6)</f>
        <v>#N/A</v>
      </c>
      <c r="H180" s="103" t="str">
        <f>IFERROR(VLOOKUP($N179,入力シート!$A$3:$U$52,15)&amp;"","")</f>
        <v/>
      </c>
      <c r="I180" s="104" t="e">
        <f>VLOOKUP($N$16,入力シート!$A$3:$U$52,6)</f>
        <v>#N/A</v>
      </c>
      <c r="J180" s="103" t="str">
        <f>IFERROR(VLOOKUP($N179,入力シート!$A$3:$U$52,18)&amp;"","")</f>
        <v/>
      </c>
      <c r="K180" s="107" t="e">
        <f>VLOOKUP($N$16,入力シート!$A$3:$U$52,6)</f>
        <v>#N/A</v>
      </c>
      <c r="N180" s="146"/>
    </row>
    <row r="181" spans="2:14" ht="10.8" customHeight="1">
      <c r="B181" s="110"/>
      <c r="C181" s="92"/>
      <c r="D181" s="102" t="e">
        <f>VLOOKUP($N$16,入力シート!$A$3:$U$52,6)</f>
        <v>#N/A</v>
      </c>
      <c r="E181" s="95" t="e">
        <f>VLOOKUP($N$16,入力シート!$A$3:$U$52,5)</f>
        <v>#N/A</v>
      </c>
      <c r="F181" s="98" t="e">
        <f>VLOOKUP($N$16,入力シート!$A$3:$U$52,5)</f>
        <v>#N/A</v>
      </c>
      <c r="G181" s="95" t="e">
        <f>VLOOKUP($N$16,入力シート!$A$3:$U$52,5)</f>
        <v>#N/A</v>
      </c>
      <c r="H181" s="105" t="e">
        <f>VLOOKUP($N$16,入力シート!$A$3:$U$52,5)</f>
        <v>#N/A</v>
      </c>
      <c r="I181" s="106" t="e">
        <f>VLOOKUP($N$16,入力シート!$A$3:$U$52,5)</f>
        <v>#N/A</v>
      </c>
      <c r="J181" s="105" t="e">
        <f>VLOOKUP($N$16,入力シート!$A$3:$U$52,5)</f>
        <v>#N/A</v>
      </c>
      <c r="K181" s="108" t="e">
        <f>VLOOKUP($N$16,入力シート!$A$3:$U$52,5)</f>
        <v>#N/A</v>
      </c>
      <c r="N181" s="146"/>
    </row>
    <row r="182" spans="2:14" ht="10.8" customHeight="1">
      <c r="B182" s="110"/>
      <c r="C182" s="93"/>
      <c r="D182" s="25" t="str">
        <f>IFERROR(IF(VLOOKUP($N179,入力シート!$A$3:$U$52,8)=0,"",VLOOKUP($N179,入力シート!$A$3:$U$52,8)),"")</f>
        <v/>
      </c>
      <c r="E182" s="96" t="e">
        <f>VLOOKUP($N$16,入力シート!$A$3:$U$52,6)</f>
        <v>#N/A</v>
      </c>
      <c r="F182" s="99" t="e">
        <f>VLOOKUP($N$16,入力シート!$A$3:$U$52,6)</f>
        <v>#N/A</v>
      </c>
      <c r="G182" s="96" t="e">
        <f>VLOOKUP($N$16,入力シート!$A$3:$U$52,6)</f>
        <v>#N/A</v>
      </c>
      <c r="H182" s="28" t="s">
        <v>165</v>
      </c>
      <c r="I182" s="67" t="str">
        <f>IFERROR(VLOOKUP($N179,入力シート!$A$3:$U$52,20)&amp;"","")</f>
        <v/>
      </c>
      <c r="J182" s="29" t="s">
        <v>167</v>
      </c>
      <c r="K182" s="26" t="str">
        <f>IFERROR(VLOOKUP($N179,入力シート!$A$3:$U$52,21)&amp;"","")</f>
        <v/>
      </c>
      <c r="N182" s="146"/>
    </row>
    <row r="183" spans="2:14" ht="10.8" customHeight="1">
      <c r="B183" s="110"/>
      <c r="C183" s="92">
        <v>5</v>
      </c>
      <c r="D183" s="81" t="str">
        <f>IFERROR(VLOOKUP($N183,入力シート!$A$3:$U$52,6)&amp;"","")</f>
        <v/>
      </c>
      <c r="E183" s="94" t="str">
        <f>IFERROR(VLOOKUP($N183,入力シート!$A$3:$U$52,7)&amp;"","")</f>
        <v/>
      </c>
      <c r="F183" s="97" t="str">
        <f>IFERROR(VLOOKUP($N183,入力シート!$A$3:$U$52,11)&amp;"","")</f>
        <v/>
      </c>
      <c r="G183" s="94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6"/>
    </row>
    <row r="184" spans="2:14" ht="10.8" customHeight="1">
      <c r="B184" s="110"/>
      <c r="C184" s="92"/>
      <c r="D184" s="101" t="str">
        <f>IFERROR(VLOOKUP($N183,入力シート!$A$3:$U$52,5)&amp;"","")</f>
        <v/>
      </c>
      <c r="E184" s="95" t="e">
        <f>VLOOKUP($N$16,入力シート!$A$3:$U$52,6)</f>
        <v>#N/A</v>
      </c>
      <c r="F184" s="98" t="e">
        <f>VLOOKUP($N$16,入力シート!$A$3:$U$52,6)</f>
        <v>#N/A</v>
      </c>
      <c r="G184" s="95" t="e">
        <f>VLOOKUP($N$16,入力シート!$A$3:$U$52,6)</f>
        <v>#N/A</v>
      </c>
      <c r="H184" s="103" t="str">
        <f>IFERROR(VLOOKUP($N183,入力シート!$A$3:$U$52,15)&amp;"","")</f>
        <v/>
      </c>
      <c r="I184" s="104" t="e">
        <f>VLOOKUP($N$16,入力シート!$A$3:$U$52,6)</f>
        <v>#N/A</v>
      </c>
      <c r="J184" s="103" t="str">
        <f>IFERROR(VLOOKUP($N183,入力シート!$A$3:$U$52,18)&amp;"","")</f>
        <v/>
      </c>
      <c r="K184" s="107" t="e">
        <f>VLOOKUP($N$16,入力シート!$A$3:$U$52,6)</f>
        <v>#N/A</v>
      </c>
      <c r="N184" s="146"/>
    </row>
    <row r="185" spans="2:14" ht="10.8" customHeight="1">
      <c r="B185" s="110"/>
      <c r="C185" s="92"/>
      <c r="D185" s="102" t="e">
        <f>VLOOKUP($N$16,入力シート!$A$3:$U$52,6)</f>
        <v>#N/A</v>
      </c>
      <c r="E185" s="95" t="e">
        <f>VLOOKUP($N$16,入力シート!$A$3:$U$52,5)</f>
        <v>#N/A</v>
      </c>
      <c r="F185" s="98" t="e">
        <f>VLOOKUP($N$16,入力シート!$A$3:$U$52,5)</f>
        <v>#N/A</v>
      </c>
      <c r="G185" s="95" t="e">
        <f>VLOOKUP($N$16,入力シート!$A$3:$U$52,5)</f>
        <v>#N/A</v>
      </c>
      <c r="H185" s="103" t="e">
        <f>VLOOKUP($N$16,入力シート!$A$3:$U$52,5)</f>
        <v>#N/A</v>
      </c>
      <c r="I185" s="104" t="e">
        <f>VLOOKUP($N$16,入力シート!$A$3:$U$52,5)</f>
        <v>#N/A</v>
      </c>
      <c r="J185" s="103" t="e">
        <f>VLOOKUP($N$16,入力シート!$A$3:$U$52,5)</f>
        <v>#N/A</v>
      </c>
      <c r="K185" s="107" t="e">
        <f>VLOOKUP($N$16,入力シート!$A$3:$U$52,5)</f>
        <v>#N/A</v>
      </c>
      <c r="N185" s="146"/>
    </row>
    <row r="186" spans="2:14" ht="10.8" customHeight="1">
      <c r="B186" s="110"/>
      <c r="C186" s="93"/>
      <c r="D186" s="25" t="str">
        <f>IFERROR(IF(VLOOKUP($N183,入力シート!$A$3:$U$52,8)=0,"",VLOOKUP($N183,入力シート!$A$3:$U$52,8)),"")</f>
        <v/>
      </c>
      <c r="E186" s="96" t="e">
        <f>VLOOKUP($N$16,入力シート!$A$3:$U$52,6)</f>
        <v>#N/A</v>
      </c>
      <c r="F186" s="99" t="e">
        <f>VLOOKUP($N$16,入力シート!$A$3:$U$52,6)</f>
        <v>#N/A</v>
      </c>
      <c r="G186" s="96" t="e">
        <f>VLOOKUP($N$16,入力シート!$A$3:$U$52,6)</f>
        <v>#N/A</v>
      </c>
      <c r="H186" s="71" t="s">
        <v>165</v>
      </c>
      <c r="I186" s="65" t="str">
        <f>IFERROR(VLOOKUP($N183,入力シート!$A$3:$U$52,20)&amp;"","")</f>
        <v/>
      </c>
      <c r="J186" s="80" t="s">
        <v>167</v>
      </c>
      <c r="K186" s="66" t="str">
        <f>IFERROR(VLOOKUP($N183,入力シート!$A$3:$U$52,21)&amp;"","")</f>
        <v/>
      </c>
      <c r="N186" s="146"/>
    </row>
    <row r="187" spans="2:14" ht="10.8" customHeight="1">
      <c r="B187" s="110"/>
      <c r="C187" s="91">
        <v>6</v>
      </c>
      <c r="D187" s="81" t="str">
        <f>IFERROR(VLOOKUP($N187,入力シート!$A$3:$U$52,6)&amp;"","")</f>
        <v/>
      </c>
      <c r="E187" s="94" t="str">
        <f>IFERROR(VLOOKUP($N187,入力シート!$A$3:$U$52,7)&amp;"","")</f>
        <v/>
      </c>
      <c r="F187" s="97" t="str">
        <f>IFERROR(VLOOKUP($N187,入力シート!$A$3:$U$52,11)&amp;"","")</f>
        <v/>
      </c>
      <c r="G187" s="94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6"/>
    </row>
    <row r="188" spans="2:14" ht="10.8" customHeight="1">
      <c r="B188" s="110"/>
      <c r="C188" s="92"/>
      <c r="D188" s="101" t="str">
        <f>IFERROR(VLOOKUP($N187,入力シート!$A$3:$U$52,5)&amp;"","")</f>
        <v/>
      </c>
      <c r="E188" s="95" t="e">
        <f>VLOOKUP($N$16,入力シート!$A$3:$U$52,6)</f>
        <v>#N/A</v>
      </c>
      <c r="F188" s="98" t="e">
        <f>VLOOKUP($N$16,入力シート!$A$3:$U$52,6)</f>
        <v>#N/A</v>
      </c>
      <c r="G188" s="95" t="e">
        <f>VLOOKUP($N$16,入力シート!$A$3:$U$52,6)</f>
        <v>#N/A</v>
      </c>
      <c r="H188" s="103" t="str">
        <f>IFERROR(VLOOKUP($N187,入力シート!$A$3:$U$52,15)&amp;"","")</f>
        <v/>
      </c>
      <c r="I188" s="104" t="e">
        <f>VLOOKUP($N$16,入力シート!$A$3:$U$52,6)</f>
        <v>#N/A</v>
      </c>
      <c r="J188" s="103" t="str">
        <f>IFERROR(VLOOKUP($N187,入力シート!$A$3:$U$52,18)&amp;"","")</f>
        <v/>
      </c>
      <c r="K188" s="107" t="e">
        <f>VLOOKUP($N$16,入力シート!$A$3:$U$52,6)</f>
        <v>#N/A</v>
      </c>
      <c r="N188" s="146"/>
    </row>
    <row r="189" spans="2:14" ht="10.8" customHeight="1">
      <c r="B189" s="110"/>
      <c r="C189" s="92"/>
      <c r="D189" s="102" t="e">
        <f>VLOOKUP($N$16,入力シート!$A$3:$U$52,6)</f>
        <v>#N/A</v>
      </c>
      <c r="E189" s="95" t="e">
        <f>VLOOKUP($N$16,入力シート!$A$3:$U$52,5)</f>
        <v>#N/A</v>
      </c>
      <c r="F189" s="98" t="e">
        <f>VLOOKUP($N$16,入力シート!$A$3:$U$52,5)</f>
        <v>#N/A</v>
      </c>
      <c r="G189" s="95" t="e">
        <f>VLOOKUP($N$16,入力シート!$A$3:$U$52,5)</f>
        <v>#N/A</v>
      </c>
      <c r="H189" s="105" t="e">
        <f>VLOOKUP($N$16,入力シート!$A$3:$U$52,5)</f>
        <v>#N/A</v>
      </c>
      <c r="I189" s="106" t="e">
        <f>VLOOKUP($N$16,入力シート!$A$3:$U$52,5)</f>
        <v>#N/A</v>
      </c>
      <c r="J189" s="105" t="e">
        <f>VLOOKUP($N$16,入力シート!$A$3:$U$52,5)</f>
        <v>#N/A</v>
      </c>
      <c r="K189" s="108" t="e">
        <f>VLOOKUP($N$16,入力シート!$A$3:$U$52,5)</f>
        <v>#N/A</v>
      </c>
      <c r="N189" s="146"/>
    </row>
    <row r="190" spans="2:14" ht="10.8" customHeight="1">
      <c r="B190" s="110"/>
      <c r="C190" s="93"/>
      <c r="D190" s="25" t="str">
        <f>IFERROR(IF(VLOOKUP($N187,入力シート!$A$3:$U$52,8)=0,"",VLOOKUP($N187,入力シート!$A$3:$U$52,8)),"")</f>
        <v/>
      </c>
      <c r="E190" s="96" t="e">
        <f>VLOOKUP($N$16,入力シート!$A$3:$U$52,6)</f>
        <v>#N/A</v>
      </c>
      <c r="F190" s="99" t="e">
        <f>VLOOKUP($N$16,入力シート!$A$3:$U$52,6)</f>
        <v>#N/A</v>
      </c>
      <c r="G190" s="96" t="e">
        <f>VLOOKUP($N$16,入力シート!$A$3:$U$52,6)</f>
        <v>#N/A</v>
      </c>
      <c r="H190" s="28" t="s">
        <v>165</v>
      </c>
      <c r="I190" s="67" t="str">
        <f>IFERROR(VLOOKUP($N187,入力シート!$A$3:$U$52,20)&amp;"","")</f>
        <v/>
      </c>
      <c r="J190" s="29" t="s">
        <v>167</v>
      </c>
      <c r="K190" s="26" t="str">
        <f>IFERROR(VLOOKUP($N187,入力シート!$A$3:$U$52,21)&amp;"","")</f>
        <v/>
      </c>
      <c r="N190" s="146"/>
    </row>
    <row r="191" spans="2:14" ht="10.8" customHeight="1">
      <c r="B191" s="110"/>
      <c r="C191" s="92">
        <v>7</v>
      </c>
      <c r="D191" s="81" t="str">
        <f>IFERROR(VLOOKUP($N191,入力シート!$A$3:$U$52,6)&amp;"","")</f>
        <v/>
      </c>
      <c r="E191" s="94" t="str">
        <f>IFERROR(VLOOKUP($N191,入力シート!$A$3:$U$52,7)&amp;"","")</f>
        <v/>
      </c>
      <c r="F191" s="97" t="str">
        <f>IFERROR(VLOOKUP($N191,入力シート!$A$3:$U$52,11)&amp;"","")</f>
        <v/>
      </c>
      <c r="G191" s="94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6"/>
    </row>
    <row r="192" spans="2:14" ht="10.8" customHeight="1">
      <c r="B192" s="110"/>
      <c r="C192" s="92"/>
      <c r="D192" s="101" t="str">
        <f>IFERROR(VLOOKUP($N191,入力シート!$A$3:$U$52,5)&amp;"","")</f>
        <v/>
      </c>
      <c r="E192" s="95" t="e">
        <f>VLOOKUP($N$16,入力シート!$A$3:$U$52,6)</f>
        <v>#N/A</v>
      </c>
      <c r="F192" s="98" t="e">
        <f>VLOOKUP($N$16,入力シート!$A$3:$U$52,6)</f>
        <v>#N/A</v>
      </c>
      <c r="G192" s="95" t="e">
        <f>VLOOKUP($N$16,入力シート!$A$3:$U$52,6)</f>
        <v>#N/A</v>
      </c>
      <c r="H192" s="103" t="str">
        <f>IFERROR(VLOOKUP($N191,入力シート!$A$3:$U$52,15)&amp;"","")</f>
        <v/>
      </c>
      <c r="I192" s="104" t="e">
        <f>VLOOKUP($N$16,入力シート!$A$3:$U$52,6)</f>
        <v>#N/A</v>
      </c>
      <c r="J192" s="103" t="str">
        <f>IFERROR(VLOOKUP($N191,入力シート!$A$3:$U$52,18)&amp;"","")</f>
        <v/>
      </c>
      <c r="K192" s="107" t="e">
        <f>VLOOKUP($N$16,入力シート!$A$3:$U$52,6)</f>
        <v>#N/A</v>
      </c>
      <c r="N192" s="146"/>
    </row>
    <row r="193" spans="2:14" ht="10.8" customHeight="1">
      <c r="B193" s="110"/>
      <c r="C193" s="92"/>
      <c r="D193" s="102" t="e">
        <f>VLOOKUP($N$16,入力シート!$A$3:$U$52,6)</f>
        <v>#N/A</v>
      </c>
      <c r="E193" s="95" t="e">
        <f>VLOOKUP($N$16,入力シート!$A$3:$U$52,5)</f>
        <v>#N/A</v>
      </c>
      <c r="F193" s="98" t="e">
        <f>VLOOKUP($N$16,入力シート!$A$3:$U$52,5)</f>
        <v>#N/A</v>
      </c>
      <c r="G193" s="95" t="e">
        <f>VLOOKUP($N$16,入力シート!$A$3:$U$52,5)</f>
        <v>#N/A</v>
      </c>
      <c r="H193" s="103" t="e">
        <f>VLOOKUP($N$16,入力シート!$A$3:$U$52,5)</f>
        <v>#N/A</v>
      </c>
      <c r="I193" s="104" t="e">
        <f>VLOOKUP($N$16,入力シート!$A$3:$U$52,5)</f>
        <v>#N/A</v>
      </c>
      <c r="J193" s="103" t="e">
        <f>VLOOKUP($N$16,入力シート!$A$3:$U$52,5)</f>
        <v>#N/A</v>
      </c>
      <c r="K193" s="107" t="e">
        <f>VLOOKUP($N$16,入力シート!$A$3:$U$52,5)</f>
        <v>#N/A</v>
      </c>
      <c r="N193" s="146"/>
    </row>
    <row r="194" spans="2:14" ht="10.8" customHeight="1">
      <c r="B194" s="110"/>
      <c r="C194" s="93"/>
      <c r="D194" s="25" t="str">
        <f>IFERROR(IF(VLOOKUP($N191,入力シート!$A$3:$U$52,8)=0,"",VLOOKUP($N191,入力シート!$A$3:$U$52,8)),"")</f>
        <v/>
      </c>
      <c r="E194" s="96" t="e">
        <f>VLOOKUP($N$16,入力シート!$A$3:$U$52,6)</f>
        <v>#N/A</v>
      </c>
      <c r="F194" s="99" t="e">
        <f>VLOOKUP($N$16,入力シート!$A$3:$U$52,6)</f>
        <v>#N/A</v>
      </c>
      <c r="G194" s="96" t="e">
        <f>VLOOKUP($N$16,入力シート!$A$3:$U$52,6)</f>
        <v>#N/A</v>
      </c>
      <c r="H194" s="71" t="s">
        <v>165</v>
      </c>
      <c r="I194" s="65" t="str">
        <f>IFERROR(VLOOKUP($N191,入力シート!$A$3:$U$52,20)&amp;"","")</f>
        <v/>
      </c>
      <c r="J194" s="80" t="s">
        <v>167</v>
      </c>
      <c r="K194" s="66" t="str">
        <f>IFERROR(VLOOKUP($N191,入力シート!$A$3:$U$52,21)&amp;"","")</f>
        <v/>
      </c>
      <c r="N194" s="146"/>
    </row>
    <row r="195" spans="2:14" ht="10.8" customHeight="1">
      <c r="B195" s="110"/>
      <c r="C195" s="91">
        <v>8</v>
      </c>
      <c r="D195" s="81" t="str">
        <f>IFERROR(VLOOKUP($N195,入力シート!$A$3:$U$52,6)&amp;"","")</f>
        <v/>
      </c>
      <c r="E195" s="94" t="str">
        <f>IFERROR(VLOOKUP($N195,入力シート!$A$3:$U$52,7)&amp;"","")</f>
        <v/>
      </c>
      <c r="F195" s="97" t="str">
        <f>IFERROR(VLOOKUP($N195,入力シート!$A$3:$U$52,11)&amp;"","")</f>
        <v/>
      </c>
      <c r="G195" s="94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6"/>
    </row>
    <row r="196" spans="2:14" ht="10.8" customHeight="1">
      <c r="B196" s="110"/>
      <c r="C196" s="92"/>
      <c r="D196" s="101" t="str">
        <f>IFERROR(VLOOKUP($N195,入力シート!$A$3:$U$52,5)&amp;"","")</f>
        <v/>
      </c>
      <c r="E196" s="95" t="e">
        <f>VLOOKUP($N$16,入力シート!$A$3:$U$52,6)</f>
        <v>#N/A</v>
      </c>
      <c r="F196" s="98" t="e">
        <f>VLOOKUP($N$16,入力シート!$A$3:$U$52,6)</f>
        <v>#N/A</v>
      </c>
      <c r="G196" s="95" t="e">
        <f>VLOOKUP($N$16,入力シート!$A$3:$U$52,6)</f>
        <v>#N/A</v>
      </c>
      <c r="H196" s="103" t="str">
        <f>IFERROR(VLOOKUP($N195,入力シート!$A$3:$U$52,15)&amp;"","")</f>
        <v/>
      </c>
      <c r="I196" s="104" t="e">
        <f>VLOOKUP($N$16,入力シート!$A$3:$U$52,6)</f>
        <v>#N/A</v>
      </c>
      <c r="J196" s="103" t="str">
        <f>IFERROR(VLOOKUP($N195,入力シート!$A$3:$U$52,18)&amp;"","")</f>
        <v/>
      </c>
      <c r="K196" s="107" t="e">
        <f>VLOOKUP($N$16,入力シート!$A$3:$U$52,6)</f>
        <v>#N/A</v>
      </c>
      <c r="N196" s="146"/>
    </row>
    <row r="197" spans="2:14" ht="10.8" customHeight="1">
      <c r="B197" s="110"/>
      <c r="C197" s="92"/>
      <c r="D197" s="102" t="e">
        <f>VLOOKUP($N$16,入力シート!$A$3:$U$52,6)</f>
        <v>#N/A</v>
      </c>
      <c r="E197" s="95" t="e">
        <f>VLOOKUP($N$16,入力シート!$A$3:$U$52,5)</f>
        <v>#N/A</v>
      </c>
      <c r="F197" s="98" t="e">
        <f>VLOOKUP($N$16,入力シート!$A$3:$U$52,5)</f>
        <v>#N/A</v>
      </c>
      <c r="G197" s="95" t="e">
        <f>VLOOKUP($N$16,入力シート!$A$3:$U$52,5)</f>
        <v>#N/A</v>
      </c>
      <c r="H197" s="105" t="e">
        <f>VLOOKUP($N$16,入力シート!$A$3:$U$52,5)</f>
        <v>#N/A</v>
      </c>
      <c r="I197" s="106" t="e">
        <f>VLOOKUP($N$16,入力シート!$A$3:$U$52,5)</f>
        <v>#N/A</v>
      </c>
      <c r="J197" s="105" t="e">
        <f>VLOOKUP($N$16,入力シート!$A$3:$U$52,5)</f>
        <v>#N/A</v>
      </c>
      <c r="K197" s="108" t="e">
        <f>VLOOKUP($N$16,入力シート!$A$3:$U$52,5)</f>
        <v>#N/A</v>
      </c>
      <c r="N197" s="146"/>
    </row>
    <row r="198" spans="2:14" ht="10.8" customHeight="1">
      <c r="B198" s="110"/>
      <c r="C198" s="93"/>
      <c r="D198" s="25" t="str">
        <f>IFERROR(IF(VLOOKUP($N195,入力シート!$A$3:$U$52,8)=0,"",VLOOKUP($N195,入力シート!$A$3:$U$52,8)),"")</f>
        <v/>
      </c>
      <c r="E198" s="96" t="e">
        <f>VLOOKUP($N$16,入力シート!$A$3:$U$52,6)</f>
        <v>#N/A</v>
      </c>
      <c r="F198" s="99" t="e">
        <f>VLOOKUP($N$16,入力シート!$A$3:$U$52,6)</f>
        <v>#N/A</v>
      </c>
      <c r="G198" s="96" t="e">
        <f>VLOOKUP($N$16,入力シート!$A$3:$U$52,6)</f>
        <v>#N/A</v>
      </c>
      <c r="H198" s="28" t="s">
        <v>165</v>
      </c>
      <c r="I198" s="67" t="str">
        <f>IFERROR(VLOOKUP($N195,入力シート!$A$3:$U$52,20)&amp;"","")</f>
        <v/>
      </c>
      <c r="J198" s="29" t="s">
        <v>167</v>
      </c>
      <c r="K198" s="26" t="str">
        <f>IFERROR(VLOOKUP($N195,入力シート!$A$3:$U$52,21)&amp;"","")</f>
        <v/>
      </c>
      <c r="N198" s="146"/>
    </row>
    <row r="199" spans="2:14" ht="10.8" customHeight="1">
      <c r="B199" s="110"/>
      <c r="C199" s="92">
        <v>9</v>
      </c>
      <c r="D199" s="81" t="str">
        <f>IFERROR(VLOOKUP($N199,入力シート!$A$3:$U$52,6)&amp;"","")</f>
        <v/>
      </c>
      <c r="E199" s="94" t="str">
        <f>IFERROR(VLOOKUP($N199,入力シート!$A$3:$U$52,7)&amp;"","")</f>
        <v/>
      </c>
      <c r="F199" s="97" t="str">
        <f>IFERROR(VLOOKUP($N199,入力シート!$A$3:$U$52,11)&amp;"","")</f>
        <v/>
      </c>
      <c r="G199" s="94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6"/>
    </row>
    <row r="200" spans="2:14" ht="10.8" customHeight="1">
      <c r="B200" s="110"/>
      <c r="C200" s="92"/>
      <c r="D200" s="101" t="str">
        <f>IFERROR(VLOOKUP($N199,入力シート!$A$3:$U$52,5)&amp;"","")</f>
        <v/>
      </c>
      <c r="E200" s="95" t="e">
        <f>VLOOKUP($N$16,入力シート!$A$3:$U$52,6)</f>
        <v>#N/A</v>
      </c>
      <c r="F200" s="98" t="e">
        <f>VLOOKUP($N$16,入力シート!$A$3:$U$52,6)</f>
        <v>#N/A</v>
      </c>
      <c r="G200" s="95" t="e">
        <f>VLOOKUP($N$16,入力シート!$A$3:$U$52,6)</f>
        <v>#N/A</v>
      </c>
      <c r="H200" s="103" t="str">
        <f>IFERROR(VLOOKUP($N199,入力シート!$A$3:$U$52,15)&amp;"","")</f>
        <v/>
      </c>
      <c r="I200" s="104" t="e">
        <f>VLOOKUP($N$16,入力シート!$A$3:$U$52,6)</f>
        <v>#N/A</v>
      </c>
      <c r="J200" s="103" t="str">
        <f>IFERROR(VLOOKUP($N199,入力シート!$A$3:$U$52,18)&amp;"","")</f>
        <v/>
      </c>
      <c r="K200" s="107" t="e">
        <f>VLOOKUP($N$16,入力シート!$A$3:$U$52,6)</f>
        <v>#N/A</v>
      </c>
      <c r="N200" s="146"/>
    </row>
    <row r="201" spans="2:14" ht="10.8" customHeight="1">
      <c r="B201" s="110"/>
      <c r="C201" s="92"/>
      <c r="D201" s="102" t="e">
        <f>VLOOKUP($N$16,入力シート!$A$3:$U$52,6)</f>
        <v>#N/A</v>
      </c>
      <c r="E201" s="95" t="e">
        <f>VLOOKUP($N$16,入力シート!$A$3:$U$52,5)</f>
        <v>#N/A</v>
      </c>
      <c r="F201" s="98" t="e">
        <f>VLOOKUP($N$16,入力シート!$A$3:$U$52,5)</f>
        <v>#N/A</v>
      </c>
      <c r="G201" s="95" t="e">
        <f>VLOOKUP($N$16,入力シート!$A$3:$U$52,5)</f>
        <v>#N/A</v>
      </c>
      <c r="H201" s="103" t="e">
        <f>VLOOKUP($N$16,入力シート!$A$3:$U$52,5)</f>
        <v>#N/A</v>
      </c>
      <c r="I201" s="104" t="e">
        <f>VLOOKUP($N$16,入力シート!$A$3:$U$52,5)</f>
        <v>#N/A</v>
      </c>
      <c r="J201" s="103" t="e">
        <f>VLOOKUP($N$16,入力シート!$A$3:$U$52,5)</f>
        <v>#N/A</v>
      </c>
      <c r="K201" s="107" t="e">
        <f>VLOOKUP($N$16,入力シート!$A$3:$U$52,5)</f>
        <v>#N/A</v>
      </c>
      <c r="N201" s="146"/>
    </row>
    <row r="202" spans="2:14" ht="10.8" customHeight="1">
      <c r="B202" s="110"/>
      <c r="C202" s="93"/>
      <c r="D202" s="25" t="str">
        <f>IFERROR(IF(VLOOKUP($N199,入力シート!$A$3:$U$52,8)=0,"",VLOOKUP($N199,入力シート!$A$3:$U$52,8)),"")</f>
        <v/>
      </c>
      <c r="E202" s="96" t="e">
        <f>VLOOKUP($N$16,入力シート!$A$3:$U$52,6)</f>
        <v>#N/A</v>
      </c>
      <c r="F202" s="99" t="e">
        <f>VLOOKUP($N$16,入力シート!$A$3:$U$52,6)</f>
        <v>#N/A</v>
      </c>
      <c r="G202" s="96" t="e">
        <f>VLOOKUP($N$16,入力シート!$A$3:$U$52,6)</f>
        <v>#N/A</v>
      </c>
      <c r="H202" s="71" t="s">
        <v>165</v>
      </c>
      <c r="I202" s="65" t="str">
        <f>IFERROR(VLOOKUP($N199,入力シート!$A$3:$U$52,20)&amp;"","")</f>
        <v/>
      </c>
      <c r="J202" s="80" t="s">
        <v>167</v>
      </c>
      <c r="K202" s="66" t="str">
        <f>IFERROR(VLOOKUP($N199,入力シート!$A$3:$U$52,21)&amp;"","")</f>
        <v/>
      </c>
      <c r="N202" s="146"/>
    </row>
    <row r="203" spans="2:14" ht="10.8" customHeight="1">
      <c r="B203" s="110"/>
      <c r="C203" s="91">
        <v>10</v>
      </c>
      <c r="D203" s="81" t="str">
        <f>IFERROR(VLOOKUP($N203,入力シート!$A$3:$U$52,6)&amp;"","")</f>
        <v/>
      </c>
      <c r="E203" s="94" t="str">
        <f>IFERROR(VLOOKUP($N203,入力シート!$A$3:$U$52,7)&amp;"","")</f>
        <v/>
      </c>
      <c r="F203" s="97" t="str">
        <f>IFERROR(VLOOKUP($N203,入力シート!$A$3:$U$52,11)&amp;"","")</f>
        <v/>
      </c>
      <c r="G203" s="94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6"/>
    </row>
    <row r="204" spans="2:14" ht="10.8" customHeight="1">
      <c r="B204" s="110"/>
      <c r="C204" s="92"/>
      <c r="D204" s="101" t="str">
        <f>IFERROR(VLOOKUP($N203,入力シート!$A$3:$U$52,5)&amp;"","")</f>
        <v/>
      </c>
      <c r="E204" s="95" t="e">
        <f>VLOOKUP($N$16,入力シート!$A$3:$U$52,6)</f>
        <v>#N/A</v>
      </c>
      <c r="F204" s="98" t="e">
        <f>VLOOKUP($N$16,入力シート!$A$3:$U$52,6)</f>
        <v>#N/A</v>
      </c>
      <c r="G204" s="95" t="e">
        <f>VLOOKUP($N$16,入力シート!$A$3:$U$52,6)</f>
        <v>#N/A</v>
      </c>
      <c r="H204" s="103" t="str">
        <f>IFERROR(VLOOKUP($N203,入力シート!$A$3:$U$52,15)&amp;"","")</f>
        <v/>
      </c>
      <c r="I204" s="104" t="e">
        <f>VLOOKUP($N$16,入力シート!$A$3:$U$52,6)</f>
        <v>#N/A</v>
      </c>
      <c r="J204" s="103" t="str">
        <f>IFERROR(VLOOKUP($N203,入力シート!$A$3:$U$52,18)&amp;"","")</f>
        <v/>
      </c>
      <c r="K204" s="107" t="e">
        <f>VLOOKUP($N$16,入力シート!$A$3:$U$52,6)</f>
        <v>#N/A</v>
      </c>
      <c r="N204" s="146"/>
    </row>
    <row r="205" spans="2:14" ht="10.8" customHeight="1">
      <c r="B205" s="110"/>
      <c r="C205" s="92"/>
      <c r="D205" s="102" t="e">
        <f>VLOOKUP($N$16,入力シート!$A$3:$U$52,6)</f>
        <v>#N/A</v>
      </c>
      <c r="E205" s="95" t="e">
        <f>VLOOKUP($N$16,入力シート!$A$3:$U$52,5)</f>
        <v>#N/A</v>
      </c>
      <c r="F205" s="98" t="e">
        <f>VLOOKUP($N$16,入力シート!$A$3:$U$52,5)</f>
        <v>#N/A</v>
      </c>
      <c r="G205" s="95" t="e">
        <f>VLOOKUP($N$16,入力シート!$A$3:$U$52,5)</f>
        <v>#N/A</v>
      </c>
      <c r="H205" s="105" t="e">
        <f>VLOOKUP($N$16,入力シート!$A$3:$U$52,5)</f>
        <v>#N/A</v>
      </c>
      <c r="I205" s="106" t="e">
        <f>VLOOKUP($N$16,入力シート!$A$3:$U$52,5)</f>
        <v>#N/A</v>
      </c>
      <c r="J205" s="105" t="e">
        <f>VLOOKUP($N$16,入力シート!$A$3:$U$52,5)</f>
        <v>#N/A</v>
      </c>
      <c r="K205" s="108" t="e">
        <f>VLOOKUP($N$16,入力シート!$A$3:$U$52,5)</f>
        <v>#N/A</v>
      </c>
      <c r="N205" s="146"/>
    </row>
    <row r="206" spans="2:14" ht="10.8" customHeight="1">
      <c r="B206" s="111"/>
      <c r="C206" s="93"/>
      <c r="D206" s="30" t="str">
        <f>IFERROR(IF(VLOOKUP($N203,入力シート!$A$3:$U$52,8)=0,"",VLOOKUP($N203,入力シート!$A$3:$U$52,8)),"")</f>
        <v/>
      </c>
      <c r="E206" s="96" t="e">
        <f>VLOOKUP($N$16,入力シート!$A$3:$U$52,6)</f>
        <v>#N/A</v>
      </c>
      <c r="F206" s="99" t="e">
        <f>VLOOKUP($N$16,入力シート!$A$3:$U$52,6)</f>
        <v>#N/A</v>
      </c>
      <c r="G206" s="96" t="e">
        <f>VLOOKUP($N$16,入力シート!$A$3:$U$52,6)</f>
        <v>#N/A</v>
      </c>
      <c r="H206" s="28" t="s">
        <v>165</v>
      </c>
      <c r="I206" s="67" t="str">
        <f>IFERROR(VLOOKUP($N203,入力シート!$A$3:$U$52,20)&amp;"","")</f>
        <v/>
      </c>
      <c r="J206" s="29" t="s">
        <v>167</v>
      </c>
      <c r="K206" s="26" t="str">
        <f>IFERROR(VLOOKUP($N203,入力シート!$A$3:$U$52,21)&amp;"","")</f>
        <v/>
      </c>
      <c r="N206" s="146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>
      <c r="B209" s="17"/>
      <c r="C209" s="17"/>
      <c r="D209" s="17"/>
      <c r="E209" s="89" t="s">
        <v>170</v>
      </c>
      <c r="F209" s="89"/>
      <c r="G209" s="17"/>
      <c r="H209" s="90" t="s">
        <v>173</v>
      </c>
      <c r="I209" s="90"/>
      <c r="J209" s="18"/>
      <c r="K209" s="18"/>
    </row>
    <row r="210" spans="2:11" ht="9.6" customHeight="1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zoomScaleNormal="100" zoomScaleSheetLayoutView="120" workbookViewId="0">
      <selection activeCell="J6" sqref="J6:K6"/>
    </sheetView>
  </sheetViews>
  <sheetFormatPr defaultColWidth="2" defaultRowHeight="9.6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>
      <c r="B1" s="20" t="s">
        <v>198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>
      <c r="C3" s="10">
        <v>1</v>
      </c>
      <c r="D3" s="11" t="s">
        <v>100</v>
      </c>
      <c r="E3" s="144" t="s">
        <v>171</v>
      </c>
      <c r="F3" s="144"/>
      <c r="G3" s="144"/>
      <c r="H3" s="144"/>
    </row>
    <row r="4" spans="2:14" ht="13.2" customHeight="1">
      <c r="C4" s="12"/>
      <c r="D4" s="13"/>
    </row>
    <row r="5" spans="2:14" ht="13.2" customHeight="1">
      <c r="C5" s="10">
        <v>2</v>
      </c>
      <c r="D5" s="11" t="s">
        <v>101</v>
      </c>
      <c r="E5" s="145" t="s">
        <v>104</v>
      </c>
      <c r="F5" s="145"/>
      <c r="G5" s="145"/>
      <c r="H5" s="145"/>
      <c r="I5" s="8" t="s">
        <v>84</v>
      </c>
    </row>
    <row r="6" spans="2:14" ht="13.2" customHeight="1">
      <c r="C6" s="12"/>
      <c r="D6" s="13"/>
      <c r="I6" s="12" t="s">
        <v>194</v>
      </c>
      <c r="J6" s="143" t="s">
        <v>200</v>
      </c>
      <c r="K6" s="143"/>
    </row>
    <row r="7" spans="2:14" ht="13.2" customHeight="1">
      <c r="C7" s="10">
        <v>3</v>
      </c>
      <c r="D7" s="11" t="s">
        <v>102</v>
      </c>
      <c r="E7" s="145" t="s">
        <v>160</v>
      </c>
      <c r="F7" s="145"/>
      <c r="G7" s="145"/>
      <c r="H7" s="145"/>
    </row>
    <row r="8" spans="2:14" ht="13.2" customHeight="1">
      <c r="C8" s="12"/>
      <c r="D8" s="13"/>
      <c r="I8" s="12" t="s">
        <v>195</v>
      </c>
      <c r="J8" s="143" t="s">
        <v>200</v>
      </c>
      <c r="K8" s="143"/>
    </row>
    <row r="9" spans="2:14" ht="13.2" customHeight="1">
      <c r="C9" s="10">
        <v>4</v>
      </c>
      <c r="D9" s="11" t="s">
        <v>159</v>
      </c>
      <c r="E9" s="145"/>
      <c r="F9" s="145"/>
      <c r="G9" s="145"/>
      <c r="H9" s="145"/>
    </row>
    <row r="10" spans="2:14" ht="13.2" customHeight="1">
      <c r="C10" s="12"/>
      <c r="D10" s="13"/>
    </row>
    <row r="11" spans="2:14" ht="13.2" customHeight="1">
      <c r="C11" s="10">
        <v>5</v>
      </c>
      <c r="D11" s="11" t="s">
        <v>103</v>
      </c>
      <c r="E11" s="145" t="s">
        <v>158</v>
      </c>
      <c r="F11" s="145"/>
      <c r="G11" s="145"/>
      <c r="H11" s="145"/>
    </row>
    <row r="12" spans="2:14" ht="13.2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>
      <c r="B13" s="134" t="s">
        <v>85</v>
      </c>
      <c r="C13" s="135"/>
      <c r="D13" s="31" t="s">
        <v>87</v>
      </c>
      <c r="E13" s="136" t="s">
        <v>71</v>
      </c>
      <c r="F13" s="139" t="s">
        <v>95</v>
      </c>
      <c r="G13" s="140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>
      <c r="B14" s="114"/>
      <c r="C14" s="115"/>
      <c r="D14" s="34" t="s">
        <v>88</v>
      </c>
      <c r="E14" s="137"/>
      <c r="F14" s="122"/>
      <c r="G14" s="141"/>
      <c r="H14" s="124" t="s">
        <v>168</v>
      </c>
      <c r="I14" s="126"/>
      <c r="J14" s="124" t="s">
        <v>99</v>
      </c>
      <c r="K14" s="126"/>
    </row>
    <row r="15" spans="2:14" ht="10.8" customHeight="1">
      <c r="B15" s="116"/>
      <c r="C15" s="117"/>
      <c r="D15" s="35" t="s">
        <v>89</v>
      </c>
      <c r="E15" s="138"/>
      <c r="F15" s="123"/>
      <c r="G15" s="142"/>
      <c r="H15" s="36" t="s">
        <v>166</v>
      </c>
      <c r="I15" s="37"/>
      <c r="J15" s="36" t="s">
        <v>169</v>
      </c>
      <c r="K15" s="37"/>
    </row>
    <row r="16" spans="2:14" ht="10.8" customHeight="1">
      <c r="B16" s="131" t="s">
        <v>90</v>
      </c>
      <c r="C16" s="91">
        <v>1</v>
      </c>
      <c r="D16" s="81" t="str">
        <f>IFERROR(VLOOKUP($N16,入力シート!$A$3:$U$52,6)&amp;"","")</f>
        <v/>
      </c>
      <c r="E16" s="94" t="str">
        <f>IFERROR(VLOOKUP($N16,入力シート!$A$3:$U$52,7)&amp;"","")</f>
        <v/>
      </c>
      <c r="F16" s="97" t="str">
        <f>IFERROR(VLOOKUP($N16,入力シート!$A$3:$U$52,11)&amp;"","")</f>
        <v/>
      </c>
      <c r="G16" s="127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6"/>
    </row>
    <row r="17" spans="2:14" ht="10.8" customHeight="1">
      <c r="B17" s="132"/>
      <c r="C17" s="92"/>
      <c r="D17" s="101" t="str">
        <f>IFERROR(VLOOKUP($N16,入力シート!$A$3:$U$52,5)&amp;"","")</f>
        <v/>
      </c>
      <c r="E17" s="95" t="e">
        <f>VLOOKUP($N$16,入力シート!$A$3:$U$52,6)</f>
        <v>#N/A</v>
      </c>
      <c r="F17" s="98" t="e">
        <f>VLOOKUP($N$16,入力シート!$A$3:$U$52,6)</f>
        <v>#N/A</v>
      </c>
      <c r="G17" s="128"/>
      <c r="H17" s="103" t="str">
        <f>IFERROR(VLOOKUP($N16,入力シート!$A$3:$U$52,15)&amp;"","")</f>
        <v/>
      </c>
      <c r="I17" s="104" t="e">
        <f>VLOOKUP($N$16,入力シート!$A$3:$U$52,6)</f>
        <v>#N/A</v>
      </c>
      <c r="J17" s="103" t="str">
        <f>IFERROR(VLOOKUP($N16,入力シート!$A$3:$U$52,18)&amp;"","")</f>
        <v/>
      </c>
      <c r="K17" s="107" t="e">
        <f>VLOOKUP($N$16,入力シート!$A$3:$U$52,6)</f>
        <v>#N/A</v>
      </c>
      <c r="N17" s="146"/>
    </row>
    <row r="18" spans="2:14" ht="10.8" customHeight="1">
      <c r="B18" s="132"/>
      <c r="C18" s="92"/>
      <c r="D18" s="102" t="e">
        <f>VLOOKUP($N$16,入力シート!$A$3:$U$52,6)</f>
        <v>#N/A</v>
      </c>
      <c r="E18" s="95" t="e">
        <f>VLOOKUP($N$16,入力シート!$A$3:$U$52,5)</f>
        <v>#N/A</v>
      </c>
      <c r="F18" s="98" t="e">
        <f>VLOOKUP($N$16,入力シート!$A$3:$U$52,5)</f>
        <v>#N/A</v>
      </c>
      <c r="G18" s="128"/>
      <c r="H18" s="103" t="e">
        <f>VLOOKUP($N$16,入力シート!$A$3:$U$52,5)</f>
        <v>#N/A</v>
      </c>
      <c r="I18" s="104" t="e">
        <f>VLOOKUP($N$16,入力シート!$A$3:$U$52,5)</f>
        <v>#N/A</v>
      </c>
      <c r="J18" s="103" t="e">
        <f>VLOOKUP($N$16,入力シート!$A$3:$U$52,5)</f>
        <v>#N/A</v>
      </c>
      <c r="K18" s="107" t="e">
        <f>VLOOKUP($N$16,入力シート!$A$3:$U$52,5)</f>
        <v>#N/A</v>
      </c>
      <c r="N18" s="146"/>
    </row>
    <row r="19" spans="2:14" ht="10.8" customHeight="1">
      <c r="B19" s="132"/>
      <c r="C19" s="92"/>
      <c r="D19" s="25" t="str">
        <f>IFERROR(IF(VLOOKUP($N16,入力シート!$A$3:$U$52,8)=0,"",VLOOKUP($N16,入力シート!$A$3:$U$52,8)),"")</f>
        <v/>
      </c>
      <c r="E19" s="96" t="e">
        <f>VLOOKUP($N$16,入力シート!$A$3:$U$52,6)</f>
        <v>#N/A</v>
      </c>
      <c r="F19" s="99" t="e">
        <f>VLOOKUP($N$16,入力シート!$A$3:$U$52,6)</f>
        <v>#N/A</v>
      </c>
      <c r="G19" s="133"/>
      <c r="H19" s="64" t="s">
        <v>165</v>
      </c>
      <c r="I19" s="65" t="str">
        <f>IFERROR(VLOOKUP($N16,入力シート!$A$3:$U$52,20)&amp;"","")</f>
        <v/>
      </c>
      <c r="J19" s="78" t="s">
        <v>167</v>
      </c>
      <c r="K19" s="66" t="str">
        <f>IFERROR(VLOOKUP($N16,入力シート!$A$3:$U$52,21)&amp;"","")</f>
        <v/>
      </c>
      <c r="N19" s="146"/>
    </row>
    <row r="20" spans="2:14" ht="10.8" customHeight="1">
      <c r="B20" s="132"/>
      <c r="C20" s="91">
        <v>2</v>
      </c>
      <c r="D20" s="81" t="str">
        <f>IFERROR(VLOOKUP($N20,入力シート!$A$3:$U$52,6)&amp;"","")</f>
        <v/>
      </c>
      <c r="E20" s="94" t="str">
        <f>IFERROR(VLOOKUP($N20,入力シート!$A$3:$U$52,7)&amp;"","")</f>
        <v/>
      </c>
      <c r="F20" s="97" t="str">
        <f>IFERROR(VLOOKUP($N20,入力シート!$A$3:$U$52,11)&amp;"","")</f>
        <v/>
      </c>
      <c r="G20" s="127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6"/>
    </row>
    <row r="21" spans="2:14" ht="10.8" customHeight="1">
      <c r="B21" s="132"/>
      <c r="C21" s="92"/>
      <c r="D21" s="101" t="str">
        <f>IFERROR(VLOOKUP($N20,入力シート!$A$3:$U$52,5)&amp;"","")</f>
        <v/>
      </c>
      <c r="E21" s="95" t="e">
        <f>VLOOKUP($N$16,入力シート!$A$3:$U$52,6)</f>
        <v>#N/A</v>
      </c>
      <c r="F21" s="98" t="e">
        <f>VLOOKUP($N$16,入力シート!$A$3:$U$52,6)</f>
        <v>#N/A</v>
      </c>
      <c r="G21" s="128"/>
      <c r="H21" s="103" t="str">
        <f>IFERROR(VLOOKUP($N20,入力シート!$A$3:$U$52,15)&amp;"","")</f>
        <v/>
      </c>
      <c r="I21" s="104" t="e">
        <f>VLOOKUP($N$16,入力シート!$A$3:$U$52,6)</f>
        <v>#N/A</v>
      </c>
      <c r="J21" s="103" t="str">
        <f>IFERROR(VLOOKUP($N20,入力シート!$A$3:$U$52,18)&amp;"","")</f>
        <v/>
      </c>
      <c r="K21" s="107" t="e">
        <f>VLOOKUP($N$16,入力シート!$A$3:$U$52,6)</f>
        <v>#N/A</v>
      </c>
      <c r="N21" s="146"/>
    </row>
    <row r="22" spans="2:14" ht="10.8" customHeight="1">
      <c r="B22" s="132"/>
      <c r="C22" s="92"/>
      <c r="D22" s="102" t="e">
        <f>VLOOKUP($N$16,入力シート!$A$3:$U$52,6)</f>
        <v>#N/A</v>
      </c>
      <c r="E22" s="95" t="e">
        <f>VLOOKUP($N$16,入力シート!$A$3:$U$52,5)</f>
        <v>#N/A</v>
      </c>
      <c r="F22" s="98" t="e">
        <f>VLOOKUP($N$16,入力シート!$A$3:$U$52,5)</f>
        <v>#N/A</v>
      </c>
      <c r="G22" s="128"/>
      <c r="H22" s="105" t="e">
        <f>VLOOKUP($N$16,入力シート!$A$3:$U$52,5)</f>
        <v>#N/A</v>
      </c>
      <c r="I22" s="106" t="e">
        <f>VLOOKUP($N$16,入力シート!$A$3:$U$52,5)</f>
        <v>#N/A</v>
      </c>
      <c r="J22" s="105" t="e">
        <f>VLOOKUP($N$16,入力シート!$A$3:$U$52,5)</f>
        <v>#N/A</v>
      </c>
      <c r="K22" s="108" t="e">
        <f>VLOOKUP($N$16,入力シート!$A$3:$U$52,5)</f>
        <v>#N/A</v>
      </c>
      <c r="N22" s="146"/>
    </row>
    <row r="23" spans="2:14" ht="10.8" customHeight="1" thickBot="1">
      <c r="B23" s="132"/>
      <c r="C23" s="92"/>
      <c r="D23" s="25" t="str">
        <f>IFERROR(IF(VLOOKUP($N20,入力シート!$A$3:$U$52,8)=0,"",VLOOKUP($N20,入力シート!$A$3:$U$52,8)),"")</f>
        <v/>
      </c>
      <c r="E23" s="95" t="e">
        <f>VLOOKUP($N$16,入力シート!$A$3:$U$52,6)</f>
        <v>#N/A</v>
      </c>
      <c r="F23" s="98" t="e">
        <f>VLOOKUP($N$16,入力シート!$A$3:$U$52,6)</f>
        <v>#N/A</v>
      </c>
      <c r="G23" s="128"/>
      <c r="H23" s="27" t="s">
        <v>165</v>
      </c>
      <c r="I23" s="68" t="str">
        <f>IFERROR(VLOOKUP($N20,入力シート!$A$3:$U$52,20)&amp;"","")</f>
        <v/>
      </c>
      <c r="J23" s="79" t="s">
        <v>167</v>
      </c>
      <c r="K23" s="72" t="str">
        <f>IFERROR(VLOOKUP($N20,入力シート!$A$3:$U$52,21)&amp;"","")</f>
        <v/>
      </c>
      <c r="N23" s="146"/>
    </row>
    <row r="24" spans="2:14" ht="10.8" customHeight="1" thickTop="1">
      <c r="B24" s="112" t="s">
        <v>85</v>
      </c>
      <c r="C24" s="113"/>
      <c r="D24" s="38" t="s">
        <v>87</v>
      </c>
      <c r="E24" s="118" t="s">
        <v>71</v>
      </c>
      <c r="F24" s="121" t="s">
        <v>95</v>
      </c>
      <c r="G24" s="11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>
      <c r="B25" s="114"/>
      <c r="C25" s="115"/>
      <c r="D25" s="34" t="s">
        <v>88</v>
      </c>
      <c r="E25" s="119"/>
      <c r="F25" s="122"/>
      <c r="G25" s="119"/>
      <c r="H25" s="124" t="s">
        <v>168</v>
      </c>
      <c r="I25" s="125"/>
      <c r="J25" s="124" t="s">
        <v>99</v>
      </c>
      <c r="K25" s="126"/>
      <c r="N25" s="19"/>
    </row>
    <row r="26" spans="2:14" ht="10.8" customHeight="1">
      <c r="B26" s="116"/>
      <c r="C26" s="117"/>
      <c r="D26" s="35" t="s">
        <v>89</v>
      </c>
      <c r="E26" s="120"/>
      <c r="F26" s="123"/>
      <c r="G26" s="120"/>
      <c r="H26" s="36" t="s">
        <v>166</v>
      </c>
      <c r="I26" s="75"/>
      <c r="J26" s="36" t="s">
        <v>169</v>
      </c>
      <c r="K26" s="37"/>
      <c r="N26" s="19"/>
    </row>
    <row r="27" spans="2:14" ht="10.8" customHeight="1">
      <c r="B27" s="109" t="s">
        <v>92</v>
      </c>
      <c r="C27" s="92">
        <v>1</v>
      </c>
      <c r="D27" s="81" t="str">
        <f>IFERROR(VLOOKUP($N27,入力シート!$A$3:$U$52,6)&amp;"","")</f>
        <v/>
      </c>
      <c r="E27" s="94" t="str">
        <f>IFERROR(VLOOKUP($N27,入力シート!$A$3:$U$52,7)&amp;"","")</f>
        <v/>
      </c>
      <c r="F27" s="97" t="str">
        <f>IFERROR(VLOOKUP($N27,入力シート!$A$3:$U$52,11)&amp;"","")</f>
        <v/>
      </c>
      <c r="G27" s="94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6"/>
    </row>
    <row r="28" spans="2:14" ht="10.8" customHeight="1">
      <c r="B28" s="110"/>
      <c r="C28" s="92"/>
      <c r="D28" s="101" t="str">
        <f>IFERROR(VLOOKUP($N27,入力シート!$A$3:$U$52,5)&amp;"","")</f>
        <v/>
      </c>
      <c r="E28" s="95" t="e">
        <f>VLOOKUP($N$16,入力シート!$A$3:$U$52,6)</f>
        <v>#N/A</v>
      </c>
      <c r="F28" s="98" t="e">
        <f>VLOOKUP($N$16,入力シート!$A$3:$U$52,6)</f>
        <v>#N/A</v>
      </c>
      <c r="G28" s="95" t="e">
        <f>VLOOKUP($N$16,入力シート!$A$3:$U$52,6)</f>
        <v>#N/A</v>
      </c>
      <c r="H28" s="103" t="str">
        <f>IFERROR(VLOOKUP($N27,入力シート!$A$3:$U$52,15)&amp;"","")</f>
        <v/>
      </c>
      <c r="I28" s="104" t="e">
        <f>VLOOKUP($N$16,入力シート!$A$3:$U$52,6)</f>
        <v>#N/A</v>
      </c>
      <c r="J28" s="103" t="str">
        <f>IFERROR(VLOOKUP($N27,入力シート!$A$3:$U$52,18)&amp;"","")</f>
        <v/>
      </c>
      <c r="K28" s="107" t="e">
        <f>VLOOKUP($N$16,入力シート!$A$3:$U$52,6)</f>
        <v>#N/A</v>
      </c>
      <c r="N28" s="146"/>
    </row>
    <row r="29" spans="2:14" ht="10.8" customHeight="1">
      <c r="B29" s="110"/>
      <c r="C29" s="92"/>
      <c r="D29" s="102" t="e">
        <f>VLOOKUP($N$16,入力シート!$A$3:$U$52,6)</f>
        <v>#N/A</v>
      </c>
      <c r="E29" s="95" t="e">
        <f>VLOOKUP($N$16,入力シート!$A$3:$U$52,5)</f>
        <v>#N/A</v>
      </c>
      <c r="F29" s="98" t="e">
        <f>VLOOKUP($N$16,入力シート!$A$3:$U$52,5)</f>
        <v>#N/A</v>
      </c>
      <c r="G29" s="95" t="e">
        <f>VLOOKUP($N$16,入力シート!$A$3:$U$52,5)</f>
        <v>#N/A</v>
      </c>
      <c r="H29" s="103" t="e">
        <f>VLOOKUP($N$16,入力シート!$A$3:$U$52,5)</f>
        <v>#N/A</v>
      </c>
      <c r="I29" s="104" t="e">
        <f>VLOOKUP($N$16,入力シート!$A$3:$U$52,5)</f>
        <v>#N/A</v>
      </c>
      <c r="J29" s="103" t="e">
        <f>VLOOKUP($N$16,入力シート!$A$3:$U$52,5)</f>
        <v>#N/A</v>
      </c>
      <c r="K29" s="107" t="e">
        <f>VLOOKUP($N$16,入力シート!$A$3:$U$52,5)</f>
        <v>#N/A</v>
      </c>
      <c r="N29" s="146"/>
    </row>
    <row r="30" spans="2:14" ht="10.8" customHeight="1">
      <c r="B30" s="110"/>
      <c r="C30" s="93"/>
      <c r="D30" s="25" t="str">
        <f>IFERROR(IF(VLOOKUP($N27,入力シート!$A$3:$U$52,8)=0,"",VLOOKUP($N27,入力シート!$A$3:$U$52,8)),"")</f>
        <v/>
      </c>
      <c r="E30" s="96" t="e">
        <f>VLOOKUP($N$16,入力シート!$A$3:$U$52,6)</f>
        <v>#N/A</v>
      </c>
      <c r="F30" s="99" t="e">
        <f>VLOOKUP($N$16,入力シート!$A$3:$U$52,6)</f>
        <v>#N/A</v>
      </c>
      <c r="G30" s="96" t="e">
        <f>VLOOKUP($N$16,入力シート!$A$3:$U$52,6)</f>
        <v>#N/A</v>
      </c>
      <c r="H30" s="71" t="s">
        <v>165</v>
      </c>
      <c r="I30" s="65" t="str">
        <f>IFERROR(VLOOKUP($N27,入力シート!$A$3:$U$52,20)&amp;"","")</f>
        <v/>
      </c>
      <c r="J30" s="80" t="s">
        <v>167</v>
      </c>
      <c r="K30" s="66" t="str">
        <f>IFERROR(VLOOKUP($N27,入力シート!$A$3:$U$52,21)&amp;"","")</f>
        <v/>
      </c>
      <c r="N30" s="146"/>
    </row>
    <row r="31" spans="2:14" ht="10.8" customHeight="1">
      <c r="B31" s="110"/>
      <c r="C31" s="91">
        <v>2</v>
      </c>
      <c r="D31" s="81" t="str">
        <f>IFERROR(VLOOKUP($N31,入力シート!$A$3:$U$52,6)&amp;"","")</f>
        <v/>
      </c>
      <c r="E31" s="94" t="str">
        <f>IFERROR(VLOOKUP($N31,入力シート!$A$3:$U$52,7)&amp;"","")</f>
        <v/>
      </c>
      <c r="F31" s="97" t="str">
        <f>IFERROR(VLOOKUP($N31,入力シート!$A$3:$U$52,11)&amp;"","")</f>
        <v/>
      </c>
      <c r="G31" s="94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6"/>
    </row>
    <row r="32" spans="2:14" ht="10.8" customHeight="1">
      <c r="B32" s="110"/>
      <c r="C32" s="92"/>
      <c r="D32" s="101" t="str">
        <f>IFERROR(VLOOKUP($N31,入力シート!$A$3:$U$52,5)&amp;"","")</f>
        <v/>
      </c>
      <c r="E32" s="95" t="e">
        <f>VLOOKUP($N$16,入力シート!$A$3:$U$52,6)</f>
        <v>#N/A</v>
      </c>
      <c r="F32" s="98" t="e">
        <f>VLOOKUP($N$16,入力シート!$A$3:$U$52,6)</f>
        <v>#N/A</v>
      </c>
      <c r="G32" s="95" t="e">
        <f>VLOOKUP($N$16,入力シート!$A$3:$U$52,6)</f>
        <v>#N/A</v>
      </c>
      <c r="H32" s="103" t="str">
        <f>IFERROR(VLOOKUP($N31,入力シート!$A$3:$U$52,15)&amp;"","")</f>
        <v/>
      </c>
      <c r="I32" s="104" t="e">
        <f>VLOOKUP($N$16,入力シート!$A$3:$U$52,6)</f>
        <v>#N/A</v>
      </c>
      <c r="J32" s="103" t="str">
        <f>IFERROR(VLOOKUP($N31,入力シート!$A$3:$U$52,18)&amp;"","")</f>
        <v/>
      </c>
      <c r="K32" s="107" t="e">
        <f>VLOOKUP($N$16,入力シート!$A$3:$U$52,6)</f>
        <v>#N/A</v>
      </c>
      <c r="N32" s="146"/>
    </row>
    <row r="33" spans="2:14" ht="10.8" customHeight="1">
      <c r="B33" s="110"/>
      <c r="C33" s="92"/>
      <c r="D33" s="102" t="e">
        <f>VLOOKUP($N$16,入力シート!$A$3:$U$52,6)</f>
        <v>#N/A</v>
      </c>
      <c r="E33" s="95" t="e">
        <f>VLOOKUP($N$16,入力シート!$A$3:$U$52,5)</f>
        <v>#N/A</v>
      </c>
      <c r="F33" s="98" t="e">
        <f>VLOOKUP($N$16,入力シート!$A$3:$U$52,5)</f>
        <v>#N/A</v>
      </c>
      <c r="G33" s="95" t="e">
        <f>VLOOKUP($N$16,入力シート!$A$3:$U$52,5)</f>
        <v>#N/A</v>
      </c>
      <c r="H33" s="105" t="e">
        <f>VLOOKUP($N$16,入力シート!$A$3:$U$52,5)</f>
        <v>#N/A</v>
      </c>
      <c r="I33" s="106" t="e">
        <f>VLOOKUP($N$16,入力シート!$A$3:$U$52,5)</f>
        <v>#N/A</v>
      </c>
      <c r="J33" s="105" t="e">
        <f>VLOOKUP($N$16,入力シート!$A$3:$U$52,5)</f>
        <v>#N/A</v>
      </c>
      <c r="K33" s="108" t="e">
        <f>VLOOKUP($N$16,入力シート!$A$3:$U$52,5)</f>
        <v>#N/A</v>
      </c>
      <c r="N33" s="146"/>
    </row>
    <row r="34" spans="2:14" ht="10.8" customHeight="1">
      <c r="B34" s="110"/>
      <c r="C34" s="93"/>
      <c r="D34" s="25" t="str">
        <f>IFERROR(IF(VLOOKUP($N31,入力シート!$A$3:$U$52,8)=0,"",VLOOKUP($N31,入力シート!$A$3:$U$52,8)),"")</f>
        <v/>
      </c>
      <c r="E34" s="96" t="e">
        <f>VLOOKUP($N$16,入力シート!$A$3:$U$52,6)</f>
        <v>#N/A</v>
      </c>
      <c r="F34" s="99" t="e">
        <f>VLOOKUP($N$16,入力シート!$A$3:$U$52,6)</f>
        <v>#N/A</v>
      </c>
      <c r="G34" s="96" t="e">
        <f>VLOOKUP($N$16,入力シート!$A$3:$U$52,6)</f>
        <v>#N/A</v>
      </c>
      <c r="H34" s="28" t="s">
        <v>165</v>
      </c>
      <c r="I34" s="67" t="str">
        <f>IFERROR(VLOOKUP($N31,入力シート!$A$3:$U$52,20)&amp;"","")</f>
        <v/>
      </c>
      <c r="J34" s="29" t="s">
        <v>167</v>
      </c>
      <c r="K34" s="26" t="str">
        <f>IFERROR(VLOOKUP($N31,入力シート!$A$3:$U$52,21)&amp;"","")</f>
        <v/>
      </c>
      <c r="N34" s="146"/>
    </row>
    <row r="35" spans="2:14" ht="10.8" customHeight="1">
      <c r="B35" s="110"/>
      <c r="C35" s="92">
        <v>3</v>
      </c>
      <c r="D35" s="81" t="str">
        <f>IFERROR(VLOOKUP($N35,入力シート!$A$3:$U$52,6)&amp;"","")</f>
        <v/>
      </c>
      <c r="E35" s="94" t="str">
        <f>IFERROR(VLOOKUP($N35,入力シート!$A$3:$U$52,7)&amp;"","")</f>
        <v/>
      </c>
      <c r="F35" s="97" t="str">
        <f>IFERROR(VLOOKUP($N35,入力シート!$A$3:$U$52,11)&amp;"","")</f>
        <v/>
      </c>
      <c r="G35" s="94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6"/>
    </row>
    <row r="36" spans="2:14" ht="10.8" customHeight="1">
      <c r="B36" s="110"/>
      <c r="C36" s="92"/>
      <c r="D36" s="101" t="str">
        <f>IFERROR(VLOOKUP($N35,入力シート!$A$3:$U$52,5)&amp;"","")</f>
        <v/>
      </c>
      <c r="E36" s="95" t="e">
        <f>VLOOKUP($N$16,入力シート!$A$3:$U$52,6)</f>
        <v>#N/A</v>
      </c>
      <c r="F36" s="98" t="e">
        <f>VLOOKUP($N$16,入力シート!$A$3:$U$52,6)</f>
        <v>#N/A</v>
      </c>
      <c r="G36" s="95" t="e">
        <f>VLOOKUP($N$16,入力シート!$A$3:$U$52,6)</f>
        <v>#N/A</v>
      </c>
      <c r="H36" s="103" t="str">
        <f>IFERROR(VLOOKUP($N35,入力シート!$A$3:$U$52,15)&amp;"","")</f>
        <v/>
      </c>
      <c r="I36" s="104" t="e">
        <f>VLOOKUP($N$16,入力シート!$A$3:$U$52,6)</f>
        <v>#N/A</v>
      </c>
      <c r="J36" s="103" t="str">
        <f>IFERROR(VLOOKUP($N35,入力シート!$A$3:$U$52,18)&amp;"","")</f>
        <v/>
      </c>
      <c r="K36" s="107" t="e">
        <f>VLOOKUP($N$16,入力シート!$A$3:$U$52,6)</f>
        <v>#N/A</v>
      </c>
      <c r="N36" s="146"/>
    </row>
    <row r="37" spans="2:14" ht="10.8" customHeight="1">
      <c r="B37" s="110"/>
      <c r="C37" s="92"/>
      <c r="D37" s="102" t="e">
        <f>VLOOKUP($N$16,入力シート!$A$3:$U$52,6)</f>
        <v>#N/A</v>
      </c>
      <c r="E37" s="95" t="e">
        <f>VLOOKUP($N$16,入力シート!$A$3:$U$52,5)</f>
        <v>#N/A</v>
      </c>
      <c r="F37" s="98" t="e">
        <f>VLOOKUP($N$16,入力シート!$A$3:$U$52,5)</f>
        <v>#N/A</v>
      </c>
      <c r="G37" s="95" t="e">
        <f>VLOOKUP($N$16,入力シート!$A$3:$U$52,5)</f>
        <v>#N/A</v>
      </c>
      <c r="H37" s="103" t="e">
        <f>VLOOKUP($N$16,入力シート!$A$3:$U$52,5)</f>
        <v>#N/A</v>
      </c>
      <c r="I37" s="104" t="e">
        <f>VLOOKUP($N$16,入力シート!$A$3:$U$52,5)</f>
        <v>#N/A</v>
      </c>
      <c r="J37" s="103" t="e">
        <f>VLOOKUP($N$16,入力シート!$A$3:$U$52,5)</f>
        <v>#N/A</v>
      </c>
      <c r="K37" s="107" t="e">
        <f>VLOOKUP($N$16,入力シート!$A$3:$U$52,5)</f>
        <v>#N/A</v>
      </c>
      <c r="N37" s="146"/>
    </row>
    <row r="38" spans="2:14" ht="10.8" customHeight="1">
      <c r="B38" s="110"/>
      <c r="C38" s="93"/>
      <c r="D38" s="25" t="str">
        <f>IFERROR(IF(VLOOKUP($N35,入力シート!$A$3:$U$52,8)=0,"",VLOOKUP($N35,入力シート!$A$3:$U$52,8)),"")</f>
        <v/>
      </c>
      <c r="E38" s="96" t="e">
        <f>VLOOKUP($N$16,入力シート!$A$3:$U$52,6)</f>
        <v>#N/A</v>
      </c>
      <c r="F38" s="99" t="e">
        <f>VLOOKUP($N$16,入力シート!$A$3:$U$52,6)</f>
        <v>#N/A</v>
      </c>
      <c r="G38" s="96" t="e">
        <f>VLOOKUP($N$16,入力シート!$A$3:$U$52,6)</f>
        <v>#N/A</v>
      </c>
      <c r="H38" s="71" t="s">
        <v>165</v>
      </c>
      <c r="I38" s="65" t="str">
        <f>IFERROR(VLOOKUP($N35,入力シート!$A$3:$U$52,20)&amp;"","")</f>
        <v/>
      </c>
      <c r="J38" s="80" t="s">
        <v>167</v>
      </c>
      <c r="K38" s="66" t="str">
        <f>IFERROR(VLOOKUP($N35,入力シート!$A$3:$U$52,21)&amp;"","")</f>
        <v/>
      </c>
      <c r="N38" s="146"/>
    </row>
    <row r="39" spans="2:14" ht="10.8" customHeight="1">
      <c r="B39" s="110"/>
      <c r="C39" s="91">
        <v>4</v>
      </c>
      <c r="D39" s="81" t="str">
        <f>IFERROR(VLOOKUP($N39,入力シート!$A$3:$U$52,6)&amp;"","")</f>
        <v/>
      </c>
      <c r="E39" s="94" t="str">
        <f>IFERROR(VLOOKUP($N39,入力シート!$A$3:$U$52,7)&amp;"","")</f>
        <v/>
      </c>
      <c r="F39" s="97" t="str">
        <f>IFERROR(VLOOKUP($N39,入力シート!$A$3:$U$52,11)&amp;"","")</f>
        <v/>
      </c>
      <c r="G39" s="94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6"/>
    </row>
    <row r="40" spans="2:14" ht="10.8" customHeight="1">
      <c r="B40" s="110"/>
      <c r="C40" s="92"/>
      <c r="D40" s="101" t="str">
        <f>IFERROR(VLOOKUP($N39,入力シート!$A$3:$U$52,5)&amp;"","")</f>
        <v/>
      </c>
      <c r="E40" s="95" t="e">
        <f>VLOOKUP($N$16,入力シート!$A$3:$U$52,6)</f>
        <v>#N/A</v>
      </c>
      <c r="F40" s="98" t="e">
        <f>VLOOKUP($N$16,入力シート!$A$3:$U$52,6)</f>
        <v>#N/A</v>
      </c>
      <c r="G40" s="95" t="e">
        <f>VLOOKUP($N$16,入力シート!$A$3:$U$52,6)</f>
        <v>#N/A</v>
      </c>
      <c r="H40" s="103" t="str">
        <f>IFERROR(VLOOKUP($N39,入力シート!$A$3:$U$52,15)&amp;"","")</f>
        <v/>
      </c>
      <c r="I40" s="104" t="e">
        <f>VLOOKUP($N$16,入力シート!$A$3:$U$52,6)</f>
        <v>#N/A</v>
      </c>
      <c r="J40" s="103" t="str">
        <f>IFERROR(VLOOKUP($N39,入力シート!$A$3:$U$52,18)&amp;"","")</f>
        <v/>
      </c>
      <c r="K40" s="107" t="e">
        <f>VLOOKUP($N$16,入力シート!$A$3:$U$52,6)</f>
        <v>#N/A</v>
      </c>
      <c r="N40" s="146"/>
    </row>
    <row r="41" spans="2:14" ht="10.8" customHeight="1">
      <c r="B41" s="110"/>
      <c r="C41" s="92"/>
      <c r="D41" s="102" t="e">
        <f>VLOOKUP($N$16,入力シート!$A$3:$U$52,6)</f>
        <v>#N/A</v>
      </c>
      <c r="E41" s="95" t="e">
        <f>VLOOKUP($N$16,入力シート!$A$3:$U$52,5)</f>
        <v>#N/A</v>
      </c>
      <c r="F41" s="98" t="e">
        <f>VLOOKUP($N$16,入力シート!$A$3:$U$52,5)</f>
        <v>#N/A</v>
      </c>
      <c r="G41" s="95" t="e">
        <f>VLOOKUP($N$16,入力シート!$A$3:$U$52,5)</f>
        <v>#N/A</v>
      </c>
      <c r="H41" s="105" t="e">
        <f>VLOOKUP($N$16,入力シート!$A$3:$U$52,5)</f>
        <v>#N/A</v>
      </c>
      <c r="I41" s="106" t="e">
        <f>VLOOKUP($N$16,入力シート!$A$3:$U$52,5)</f>
        <v>#N/A</v>
      </c>
      <c r="J41" s="105" t="e">
        <f>VLOOKUP($N$16,入力シート!$A$3:$U$52,5)</f>
        <v>#N/A</v>
      </c>
      <c r="K41" s="108" t="e">
        <f>VLOOKUP($N$16,入力シート!$A$3:$U$52,5)</f>
        <v>#N/A</v>
      </c>
      <c r="N41" s="146"/>
    </row>
    <row r="42" spans="2:14" ht="10.8" customHeight="1">
      <c r="B42" s="110"/>
      <c r="C42" s="93"/>
      <c r="D42" s="25" t="str">
        <f>IFERROR(IF(VLOOKUP($N39,入力シート!$A$3:$U$52,8)=0,"",VLOOKUP($N39,入力シート!$A$3:$U$52,8)),"")</f>
        <v/>
      </c>
      <c r="E42" s="96" t="e">
        <f>VLOOKUP($N$16,入力シート!$A$3:$U$52,6)</f>
        <v>#N/A</v>
      </c>
      <c r="F42" s="99" t="e">
        <f>VLOOKUP($N$16,入力シート!$A$3:$U$52,6)</f>
        <v>#N/A</v>
      </c>
      <c r="G42" s="96" t="e">
        <f>VLOOKUP($N$16,入力シート!$A$3:$U$52,6)</f>
        <v>#N/A</v>
      </c>
      <c r="H42" s="28" t="s">
        <v>165</v>
      </c>
      <c r="I42" s="67" t="str">
        <f>IFERROR(VLOOKUP($N39,入力シート!$A$3:$U$52,20)&amp;"","")</f>
        <v/>
      </c>
      <c r="J42" s="29" t="s">
        <v>167</v>
      </c>
      <c r="K42" s="26" t="str">
        <f>IFERROR(VLOOKUP($N39,入力シート!$A$3:$U$52,21)&amp;"","")</f>
        <v/>
      </c>
      <c r="N42" s="146"/>
    </row>
    <row r="43" spans="2:14" ht="10.8" customHeight="1">
      <c r="B43" s="110"/>
      <c r="C43" s="92">
        <v>5</v>
      </c>
      <c r="D43" s="81" t="str">
        <f>IFERROR(VLOOKUP($N43,入力シート!$A$3:$U$52,6)&amp;"","")</f>
        <v/>
      </c>
      <c r="E43" s="94" t="str">
        <f>IFERROR(VLOOKUP($N43,入力シート!$A$3:$U$52,7)&amp;"","")</f>
        <v/>
      </c>
      <c r="F43" s="97" t="str">
        <f>IFERROR(VLOOKUP($N43,入力シート!$A$3:$U$52,11)&amp;"","")</f>
        <v/>
      </c>
      <c r="G43" s="94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6"/>
    </row>
    <row r="44" spans="2:14" ht="10.8" customHeight="1">
      <c r="B44" s="110"/>
      <c r="C44" s="92"/>
      <c r="D44" s="101" t="str">
        <f>IFERROR(VLOOKUP($N43,入力シート!$A$3:$U$52,5)&amp;"","")</f>
        <v/>
      </c>
      <c r="E44" s="95" t="e">
        <f>VLOOKUP($N$16,入力シート!$A$3:$U$52,6)</f>
        <v>#N/A</v>
      </c>
      <c r="F44" s="98" t="e">
        <f>VLOOKUP($N$16,入力シート!$A$3:$U$52,6)</f>
        <v>#N/A</v>
      </c>
      <c r="G44" s="95" t="e">
        <f>VLOOKUP($N$16,入力シート!$A$3:$U$52,6)</f>
        <v>#N/A</v>
      </c>
      <c r="H44" s="103" t="str">
        <f>IFERROR(VLOOKUP($N43,入力シート!$A$3:$U$52,15)&amp;"","")</f>
        <v/>
      </c>
      <c r="I44" s="104" t="e">
        <f>VLOOKUP($N$16,入力シート!$A$3:$U$52,6)</f>
        <v>#N/A</v>
      </c>
      <c r="J44" s="103" t="str">
        <f>IFERROR(VLOOKUP($N43,入力シート!$A$3:$U$52,18)&amp;"","")</f>
        <v/>
      </c>
      <c r="K44" s="107" t="e">
        <f>VLOOKUP($N$16,入力シート!$A$3:$U$52,6)</f>
        <v>#N/A</v>
      </c>
      <c r="N44" s="146"/>
    </row>
    <row r="45" spans="2:14" ht="10.8" customHeight="1">
      <c r="B45" s="110"/>
      <c r="C45" s="92"/>
      <c r="D45" s="102" t="e">
        <f>VLOOKUP($N$16,入力シート!$A$3:$U$52,6)</f>
        <v>#N/A</v>
      </c>
      <c r="E45" s="95" t="e">
        <f>VLOOKUP($N$16,入力シート!$A$3:$U$52,5)</f>
        <v>#N/A</v>
      </c>
      <c r="F45" s="98" t="e">
        <f>VLOOKUP($N$16,入力シート!$A$3:$U$52,5)</f>
        <v>#N/A</v>
      </c>
      <c r="G45" s="95" t="e">
        <f>VLOOKUP($N$16,入力シート!$A$3:$U$52,5)</f>
        <v>#N/A</v>
      </c>
      <c r="H45" s="103" t="e">
        <f>VLOOKUP($N$16,入力シート!$A$3:$U$52,5)</f>
        <v>#N/A</v>
      </c>
      <c r="I45" s="104" t="e">
        <f>VLOOKUP($N$16,入力シート!$A$3:$U$52,5)</f>
        <v>#N/A</v>
      </c>
      <c r="J45" s="103" t="e">
        <f>VLOOKUP($N$16,入力シート!$A$3:$U$52,5)</f>
        <v>#N/A</v>
      </c>
      <c r="K45" s="107" t="e">
        <f>VLOOKUP($N$16,入力シート!$A$3:$U$52,5)</f>
        <v>#N/A</v>
      </c>
      <c r="N45" s="146"/>
    </row>
    <row r="46" spans="2:14" ht="10.8" customHeight="1">
      <c r="B46" s="110"/>
      <c r="C46" s="93"/>
      <c r="D46" s="25" t="str">
        <f>IFERROR(IF(VLOOKUP($N43,入力シート!$A$3:$U$52,8)=0,"",VLOOKUP($N43,入力シート!$A$3:$U$52,8)),"")</f>
        <v/>
      </c>
      <c r="E46" s="96" t="e">
        <f>VLOOKUP($N$16,入力シート!$A$3:$U$52,6)</f>
        <v>#N/A</v>
      </c>
      <c r="F46" s="99" t="e">
        <f>VLOOKUP($N$16,入力シート!$A$3:$U$52,6)</f>
        <v>#N/A</v>
      </c>
      <c r="G46" s="96" t="e">
        <f>VLOOKUP($N$16,入力シート!$A$3:$U$52,6)</f>
        <v>#N/A</v>
      </c>
      <c r="H46" s="71" t="s">
        <v>165</v>
      </c>
      <c r="I46" s="65" t="str">
        <f>IFERROR(VLOOKUP($N43,入力シート!$A$3:$U$52,20)&amp;"","")</f>
        <v/>
      </c>
      <c r="J46" s="80" t="s">
        <v>167</v>
      </c>
      <c r="K46" s="66" t="str">
        <f>IFERROR(VLOOKUP($N43,入力シート!$A$3:$U$52,21)&amp;"","")</f>
        <v/>
      </c>
      <c r="N46" s="146"/>
    </row>
    <row r="47" spans="2:14" ht="10.8" customHeight="1">
      <c r="B47" s="110"/>
      <c r="C47" s="91">
        <v>6</v>
      </c>
      <c r="D47" s="81" t="str">
        <f>IFERROR(VLOOKUP($N47,入力シート!$A$3:$U$52,6)&amp;"","")</f>
        <v/>
      </c>
      <c r="E47" s="94" t="str">
        <f>IFERROR(VLOOKUP($N47,入力シート!$A$3:$U$52,7)&amp;"","")</f>
        <v/>
      </c>
      <c r="F47" s="97" t="str">
        <f>IFERROR(VLOOKUP($N47,入力シート!$A$3:$U$52,11)&amp;"","")</f>
        <v/>
      </c>
      <c r="G47" s="94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6"/>
    </row>
    <row r="48" spans="2:14" ht="10.8" customHeight="1">
      <c r="B48" s="110"/>
      <c r="C48" s="92"/>
      <c r="D48" s="101" t="str">
        <f>IFERROR(VLOOKUP($N47,入力シート!$A$3:$U$52,5)&amp;"","")</f>
        <v/>
      </c>
      <c r="E48" s="95" t="e">
        <f>VLOOKUP($N$16,入力シート!$A$3:$U$52,6)</f>
        <v>#N/A</v>
      </c>
      <c r="F48" s="98" t="e">
        <f>VLOOKUP($N$16,入力シート!$A$3:$U$52,6)</f>
        <v>#N/A</v>
      </c>
      <c r="G48" s="95" t="e">
        <f>VLOOKUP($N$16,入力シート!$A$3:$U$52,6)</f>
        <v>#N/A</v>
      </c>
      <c r="H48" s="103" t="str">
        <f>IFERROR(VLOOKUP($N47,入力シート!$A$3:$U$52,15)&amp;"","")</f>
        <v/>
      </c>
      <c r="I48" s="104" t="e">
        <f>VLOOKUP($N$16,入力シート!$A$3:$U$52,6)</f>
        <v>#N/A</v>
      </c>
      <c r="J48" s="103" t="str">
        <f>IFERROR(VLOOKUP($N47,入力シート!$A$3:$U$52,18)&amp;"","")</f>
        <v/>
      </c>
      <c r="K48" s="107" t="e">
        <f>VLOOKUP($N$16,入力シート!$A$3:$U$52,6)</f>
        <v>#N/A</v>
      </c>
      <c r="N48" s="146"/>
    </row>
    <row r="49" spans="2:14" ht="10.8" customHeight="1">
      <c r="B49" s="110"/>
      <c r="C49" s="92"/>
      <c r="D49" s="102" t="e">
        <f>VLOOKUP($N$16,入力シート!$A$3:$U$52,6)</f>
        <v>#N/A</v>
      </c>
      <c r="E49" s="95" t="e">
        <f>VLOOKUP($N$16,入力シート!$A$3:$U$52,5)</f>
        <v>#N/A</v>
      </c>
      <c r="F49" s="98" t="e">
        <f>VLOOKUP($N$16,入力シート!$A$3:$U$52,5)</f>
        <v>#N/A</v>
      </c>
      <c r="G49" s="95" t="e">
        <f>VLOOKUP($N$16,入力シート!$A$3:$U$52,5)</f>
        <v>#N/A</v>
      </c>
      <c r="H49" s="105" t="e">
        <f>VLOOKUP($N$16,入力シート!$A$3:$U$52,5)</f>
        <v>#N/A</v>
      </c>
      <c r="I49" s="106" t="e">
        <f>VLOOKUP($N$16,入力シート!$A$3:$U$52,5)</f>
        <v>#N/A</v>
      </c>
      <c r="J49" s="105" t="e">
        <f>VLOOKUP($N$16,入力シート!$A$3:$U$52,5)</f>
        <v>#N/A</v>
      </c>
      <c r="K49" s="108" t="e">
        <f>VLOOKUP($N$16,入力シート!$A$3:$U$52,5)</f>
        <v>#N/A</v>
      </c>
      <c r="N49" s="146"/>
    </row>
    <row r="50" spans="2:14" ht="10.8" customHeight="1">
      <c r="B50" s="110"/>
      <c r="C50" s="93"/>
      <c r="D50" s="25" t="str">
        <f>IFERROR(IF(VLOOKUP($N47,入力シート!$A$3:$U$52,8)=0,"",VLOOKUP($N47,入力シート!$A$3:$U$52,8)),"")</f>
        <v/>
      </c>
      <c r="E50" s="96" t="e">
        <f>VLOOKUP($N$16,入力シート!$A$3:$U$52,6)</f>
        <v>#N/A</v>
      </c>
      <c r="F50" s="99" t="e">
        <f>VLOOKUP($N$16,入力シート!$A$3:$U$52,6)</f>
        <v>#N/A</v>
      </c>
      <c r="G50" s="96" t="e">
        <f>VLOOKUP($N$16,入力シート!$A$3:$U$52,6)</f>
        <v>#N/A</v>
      </c>
      <c r="H50" s="28" t="s">
        <v>165</v>
      </c>
      <c r="I50" s="67" t="str">
        <f>IFERROR(VLOOKUP($N47,入力シート!$A$3:$U$52,20)&amp;"","")</f>
        <v/>
      </c>
      <c r="J50" s="29" t="s">
        <v>167</v>
      </c>
      <c r="K50" s="26" t="str">
        <f>IFERROR(VLOOKUP($N47,入力シート!$A$3:$U$52,21)&amp;"","")</f>
        <v/>
      </c>
      <c r="N50" s="146"/>
    </row>
    <row r="51" spans="2:14" ht="10.8" customHeight="1">
      <c r="B51" s="110"/>
      <c r="C51" s="92">
        <v>7</v>
      </c>
      <c r="D51" s="81" t="str">
        <f>IFERROR(VLOOKUP($N51,入力シート!$A$3:$U$52,6)&amp;"","")</f>
        <v/>
      </c>
      <c r="E51" s="94" t="str">
        <f>IFERROR(VLOOKUP($N51,入力シート!$A$3:$U$52,7)&amp;"","")</f>
        <v/>
      </c>
      <c r="F51" s="97" t="str">
        <f>IFERROR(VLOOKUP($N51,入力シート!$A$3:$U$52,11)&amp;"","")</f>
        <v/>
      </c>
      <c r="G51" s="94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6"/>
    </row>
    <row r="52" spans="2:14" ht="10.8" customHeight="1">
      <c r="B52" s="110"/>
      <c r="C52" s="92"/>
      <c r="D52" s="101" t="str">
        <f>IFERROR(VLOOKUP($N51,入力シート!$A$3:$U$52,5)&amp;"","")</f>
        <v/>
      </c>
      <c r="E52" s="95" t="e">
        <f>VLOOKUP($N$16,入力シート!$A$3:$U$52,6)</f>
        <v>#N/A</v>
      </c>
      <c r="F52" s="98" t="e">
        <f>VLOOKUP($N$16,入力シート!$A$3:$U$52,6)</f>
        <v>#N/A</v>
      </c>
      <c r="G52" s="95" t="e">
        <f>VLOOKUP($N$16,入力シート!$A$3:$U$52,6)</f>
        <v>#N/A</v>
      </c>
      <c r="H52" s="103" t="str">
        <f>IFERROR(VLOOKUP($N51,入力シート!$A$3:$U$52,15)&amp;"","")</f>
        <v/>
      </c>
      <c r="I52" s="104" t="e">
        <f>VLOOKUP($N$16,入力シート!$A$3:$U$52,6)</f>
        <v>#N/A</v>
      </c>
      <c r="J52" s="103" t="str">
        <f>IFERROR(VLOOKUP($N51,入力シート!$A$3:$U$52,18)&amp;"","")</f>
        <v/>
      </c>
      <c r="K52" s="107" t="e">
        <f>VLOOKUP($N$16,入力シート!$A$3:$U$52,6)</f>
        <v>#N/A</v>
      </c>
      <c r="N52" s="146"/>
    </row>
    <row r="53" spans="2:14" ht="10.8" customHeight="1">
      <c r="B53" s="110"/>
      <c r="C53" s="92"/>
      <c r="D53" s="102" t="e">
        <f>VLOOKUP($N$16,入力シート!$A$3:$U$52,6)</f>
        <v>#N/A</v>
      </c>
      <c r="E53" s="95" t="e">
        <f>VLOOKUP($N$16,入力シート!$A$3:$U$52,5)</f>
        <v>#N/A</v>
      </c>
      <c r="F53" s="98" t="e">
        <f>VLOOKUP($N$16,入力シート!$A$3:$U$52,5)</f>
        <v>#N/A</v>
      </c>
      <c r="G53" s="95" t="e">
        <f>VLOOKUP($N$16,入力シート!$A$3:$U$52,5)</f>
        <v>#N/A</v>
      </c>
      <c r="H53" s="103" t="e">
        <f>VLOOKUP($N$16,入力シート!$A$3:$U$52,5)</f>
        <v>#N/A</v>
      </c>
      <c r="I53" s="104" t="e">
        <f>VLOOKUP($N$16,入力シート!$A$3:$U$52,5)</f>
        <v>#N/A</v>
      </c>
      <c r="J53" s="103" t="e">
        <f>VLOOKUP($N$16,入力シート!$A$3:$U$52,5)</f>
        <v>#N/A</v>
      </c>
      <c r="K53" s="107" t="e">
        <f>VLOOKUP($N$16,入力シート!$A$3:$U$52,5)</f>
        <v>#N/A</v>
      </c>
      <c r="N53" s="146"/>
    </row>
    <row r="54" spans="2:14" ht="10.8" customHeight="1">
      <c r="B54" s="110"/>
      <c r="C54" s="93"/>
      <c r="D54" s="25" t="str">
        <f>IFERROR(IF(VLOOKUP($N51,入力シート!$A$3:$U$52,8)=0,"",VLOOKUP($N51,入力シート!$A$3:$U$52,8)),"")</f>
        <v/>
      </c>
      <c r="E54" s="96" t="e">
        <f>VLOOKUP($N$16,入力シート!$A$3:$U$52,6)</f>
        <v>#N/A</v>
      </c>
      <c r="F54" s="99" t="e">
        <f>VLOOKUP($N$16,入力シート!$A$3:$U$52,6)</f>
        <v>#N/A</v>
      </c>
      <c r="G54" s="96" t="e">
        <f>VLOOKUP($N$16,入力シート!$A$3:$U$52,6)</f>
        <v>#N/A</v>
      </c>
      <c r="H54" s="71" t="s">
        <v>165</v>
      </c>
      <c r="I54" s="65" t="str">
        <f>IFERROR(VLOOKUP($N51,入力シート!$A$3:$U$52,20)&amp;"","")</f>
        <v/>
      </c>
      <c r="J54" s="80" t="s">
        <v>167</v>
      </c>
      <c r="K54" s="66" t="str">
        <f>IFERROR(VLOOKUP($N51,入力シート!$A$3:$U$52,21)&amp;"","")</f>
        <v/>
      </c>
      <c r="N54" s="146"/>
    </row>
    <row r="55" spans="2:14" ht="10.8" customHeight="1">
      <c r="B55" s="110"/>
      <c r="C55" s="91">
        <v>8</v>
      </c>
      <c r="D55" s="81" t="str">
        <f>IFERROR(VLOOKUP($N55,入力シート!$A$3:$U$52,6)&amp;"","")</f>
        <v/>
      </c>
      <c r="E55" s="94" t="str">
        <f>IFERROR(VLOOKUP($N55,入力シート!$A$3:$U$52,7)&amp;"","")</f>
        <v/>
      </c>
      <c r="F55" s="97" t="str">
        <f>IFERROR(VLOOKUP($N55,入力シート!$A$3:$U$52,11)&amp;"","")</f>
        <v/>
      </c>
      <c r="G55" s="94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6"/>
    </row>
    <row r="56" spans="2:14" ht="10.8" customHeight="1">
      <c r="B56" s="110"/>
      <c r="C56" s="92"/>
      <c r="D56" s="101" t="str">
        <f>IFERROR(VLOOKUP($N55,入力シート!$A$3:$U$52,5)&amp;"","")</f>
        <v/>
      </c>
      <c r="E56" s="95" t="e">
        <f>VLOOKUP($N$16,入力シート!$A$3:$U$52,6)</f>
        <v>#N/A</v>
      </c>
      <c r="F56" s="98" t="e">
        <f>VLOOKUP($N$16,入力シート!$A$3:$U$52,6)</f>
        <v>#N/A</v>
      </c>
      <c r="G56" s="95" t="e">
        <f>VLOOKUP($N$16,入力シート!$A$3:$U$52,6)</f>
        <v>#N/A</v>
      </c>
      <c r="H56" s="103" t="str">
        <f>IFERROR(VLOOKUP($N55,入力シート!$A$3:$U$52,15)&amp;"","")</f>
        <v/>
      </c>
      <c r="I56" s="104" t="e">
        <f>VLOOKUP($N$16,入力シート!$A$3:$U$52,6)</f>
        <v>#N/A</v>
      </c>
      <c r="J56" s="103" t="str">
        <f>IFERROR(VLOOKUP($N55,入力シート!$A$3:$U$52,18)&amp;"","")</f>
        <v/>
      </c>
      <c r="K56" s="107" t="e">
        <f>VLOOKUP($N$16,入力シート!$A$3:$U$52,6)</f>
        <v>#N/A</v>
      </c>
      <c r="N56" s="146"/>
    </row>
    <row r="57" spans="2:14" ht="10.8" customHeight="1">
      <c r="B57" s="110"/>
      <c r="C57" s="92"/>
      <c r="D57" s="102" t="e">
        <f>VLOOKUP($N$16,入力シート!$A$3:$U$52,6)</f>
        <v>#N/A</v>
      </c>
      <c r="E57" s="95" t="e">
        <f>VLOOKUP($N$16,入力シート!$A$3:$U$52,5)</f>
        <v>#N/A</v>
      </c>
      <c r="F57" s="98" t="e">
        <f>VLOOKUP($N$16,入力シート!$A$3:$U$52,5)</f>
        <v>#N/A</v>
      </c>
      <c r="G57" s="95" t="e">
        <f>VLOOKUP($N$16,入力シート!$A$3:$U$52,5)</f>
        <v>#N/A</v>
      </c>
      <c r="H57" s="105" t="e">
        <f>VLOOKUP($N$16,入力シート!$A$3:$U$52,5)</f>
        <v>#N/A</v>
      </c>
      <c r="I57" s="106" t="e">
        <f>VLOOKUP($N$16,入力シート!$A$3:$U$52,5)</f>
        <v>#N/A</v>
      </c>
      <c r="J57" s="105" t="e">
        <f>VLOOKUP($N$16,入力シート!$A$3:$U$52,5)</f>
        <v>#N/A</v>
      </c>
      <c r="K57" s="108" t="e">
        <f>VLOOKUP($N$16,入力シート!$A$3:$U$52,5)</f>
        <v>#N/A</v>
      </c>
      <c r="N57" s="146"/>
    </row>
    <row r="58" spans="2:14" ht="10.8" customHeight="1">
      <c r="B58" s="110"/>
      <c r="C58" s="93"/>
      <c r="D58" s="25" t="str">
        <f>IFERROR(IF(VLOOKUP($N55,入力シート!$A$3:$U$52,8)=0,"",VLOOKUP($N55,入力シート!$A$3:$U$52,8)),"")</f>
        <v/>
      </c>
      <c r="E58" s="96" t="e">
        <f>VLOOKUP($N$16,入力シート!$A$3:$U$52,6)</f>
        <v>#N/A</v>
      </c>
      <c r="F58" s="99" t="e">
        <f>VLOOKUP($N$16,入力シート!$A$3:$U$52,6)</f>
        <v>#N/A</v>
      </c>
      <c r="G58" s="96" t="e">
        <f>VLOOKUP($N$16,入力シート!$A$3:$U$52,6)</f>
        <v>#N/A</v>
      </c>
      <c r="H58" s="28" t="s">
        <v>165</v>
      </c>
      <c r="I58" s="67" t="str">
        <f>IFERROR(VLOOKUP($N55,入力シート!$A$3:$U$52,20)&amp;"","")</f>
        <v/>
      </c>
      <c r="J58" s="29" t="s">
        <v>167</v>
      </c>
      <c r="K58" s="26" t="str">
        <f>IFERROR(VLOOKUP($N55,入力シート!$A$3:$U$52,21)&amp;"","")</f>
        <v/>
      </c>
      <c r="N58" s="146"/>
    </row>
    <row r="59" spans="2:14" ht="10.8" customHeight="1">
      <c r="B59" s="110"/>
      <c r="C59" s="92">
        <v>9</v>
      </c>
      <c r="D59" s="81" t="str">
        <f>IFERROR(VLOOKUP($N59,入力シート!$A$3:$U$52,6)&amp;"","")</f>
        <v/>
      </c>
      <c r="E59" s="94" t="str">
        <f>IFERROR(VLOOKUP($N59,入力シート!$A$3:$U$52,7)&amp;"","")</f>
        <v/>
      </c>
      <c r="F59" s="97" t="str">
        <f>IFERROR(VLOOKUP($N59,入力シート!$A$3:$U$52,11)&amp;"","")</f>
        <v/>
      </c>
      <c r="G59" s="94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6"/>
    </row>
    <row r="60" spans="2:14" ht="10.8" customHeight="1">
      <c r="B60" s="110"/>
      <c r="C60" s="92"/>
      <c r="D60" s="101" t="str">
        <f>IFERROR(VLOOKUP($N59,入力シート!$A$3:$U$52,5)&amp;"","")</f>
        <v/>
      </c>
      <c r="E60" s="95" t="e">
        <f>VLOOKUP($N$16,入力シート!$A$3:$U$52,6)</f>
        <v>#N/A</v>
      </c>
      <c r="F60" s="98" t="e">
        <f>VLOOKUP($N$16,入力シート!$A$3:$U$52,6)</f>
        <v>#N/A</v>
      </c>
      <c r="G60" s="95" t="e">
        <f>VLOOKUP($N$16,入力シート!$A$3:$U$52,6)</f>
        <v>#N/A</v>
      </c>
      <c r="H60" s="103" t="str">
        <f>IFERROR(VLOOKUP($N59,入力シート!$A$3:$U$52,15)&amp;"","")</f>
        <v/>
      </c>
      <c r="I60" s="104" t="e">
        <f>VLOOKUP($N$16,入力シート!$A$3:$U$52,6)</f>
        <v>#N/A</v>
      </c>
      <c r="J60" s="103" t="str">
        <f>IFERROR(VLOOKUP($N59,入力シート!$A$3:$U$52,18)&amp;"","")</f>
        <v/>
      </c>
      <c r="K60" s="107" t="e">
        <f>VLOOKUP($N$16,入力シート!$A$3:$U$52,6)</f>
        <v>#N/A</v>
      </c>
      <c r="N60" s="146"/>
    </row>
    <row r="61" spans="2:14" ht="10.8" customHeight="1">
      <c r="B61" s="110"/>
      <c r="C61" s="92"/>
      <c r="D61" s="102" t="e">
        <f>VLOOKUP($N$16,入力シート!$A$3:$U$52,6)</f>
        <v>#N/A</v>
      </c>
      <c r="E61" s="95" t="e">
        <f>VLOOKUP($N$16,入力シート!$A$3:$U$52,5)</f>
        <v>#N/A</v>
      </c>
      <c r="F61" s="98" t="e">
        <f>VLOOKUP($N$16,入力シート!$A$3:$U$52,5)</f>
        <v>#N/A</v>
      </c>
      <c r="G61" s="95" t="e">
        <f>VLOOKUP($N$16,入力シート!$A$3:$U$52,5)</f>
        <v>#N/A</v>
      </c>
      <c r="H61" s="103" t="e">
        <f>VLOOKUP($N$16,入力シート!$A$3:$U$52,5)</f>
        <v>#N/A</v>
      </c>
      <c r="I61" s="104" t="e">
        <f>VLOOKUP($N$16,入力シート!$A$3:$U$52,5)</f>
        <v>#N/A</v>
      </c>
      <c r="J61" s="103" t="e">
        <f>VLOOKUP($N$16,入力シート!$A$3:$U$52,5)</f>
        <v>#N/A</v>
      </c>
      <c r="K61" s="107" t="e">
        <f>VLOOKUP($N$16,入力シート!$A$3:$U$52,5)</f>
        <v>#N/A</v>
      </c>
      <c r="N61" s="146"/>
    </row>
    <row r="62" spans="2:14" ht="10.8" customHeight="1">
      <c r="B62" s="110"/>
      <c r="C62" s="93"/>
      <c r="D62" s="25" t="str">
        <f>IFERROR(IF(VLOOKUP($N59,入力シート!$A$3:$U$52,8)=0,"",VLOOKUP($N59,入力シート!$A$3:$U$52,8)),"")</f>
        <v/>
      </c>
      <c r="E62" s="96" t="e">
        <f>VLOOKUP($N$16,入力シート!$A$3:$U$52,6)</f>
        <v>#N/A</v>
      </c>
      <c r="F62" s="99" t="e">
        <f>VLOOKUP($N$16,入力シート!$A$3:$U$52,6)</f>
        <v>#N/A</v>
      </c>
      <c r="G62" s="96" t="e">
        <f>VLOOKUP($N$16,入力シート!$A$3:$U$52,6)</f>
        <v>#N/A</v>
      </c>
      <c r="H62" s="71" t="s">
        <v>165</v>
      </c>
      <c r="I62" s="65" t="str">
        <f>IFERROR(VLOOKUP($N59,入力シート!$A$3:$U$52,20)&amp;"","")</f>
        <v/>
      </c>
      <c r="J62" s="80" t="s">
        <v>167</v>
      </c>
      <c r="K62" s="66" t="str">
        <f>IFERROR(VLOOKUP($N59,入力シート!$A$3:$U$52,21)&amp;"","")</f>
        <v/>
      </c>
      <c r="N62" s="146"/>
    </row>
    <row r="63" spans="2:14" ht="10.8" customHeight="1">
      <c r="B63" s="110"/>
      <c r="C63" s="91">
        <v>10</v>
      </c>
      <c r="D63" s="81" t="str">
        <f>IFERROR(VLOOKUP($N63,入力シート!$A$3:$U$52,6)&amp;"","")</f>
        <v/>
      </c>
      <c r="E63" s="94" t="str">
        <f>IFERROR(VLOOKUP($N63,入力シート!$A$3:$U$52,7)&amp;"","")</f>
        <v/>
      </c>
      <c r="F63" s="97" t="str">
        <f>IFERROR(VLOOKUP($N63,入力シート!$A$3:$U$52,11)&amp;"","")</f>
        <v/>
      </c>
      <c r="G63" s="94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6"/>
    </row>
    <row r="64" spans="2:14" ht="10.8" customHeight="1">
      <c r="B64" s="110"/>
      <c r="C64" s="92"/>
      <c r="D64" s="101" t="str">
        <f>IFERROR(VLOOKUP($N63,入力シート!$A$3:$U$52,5)&amp;"","")</f>
        <v/>
      </c>
      <c r="E64" s="95" t="e">
        <f>VLOOKUP($N$16,入力シート!$A$3:$U$52,6)</f>
        <v>#N/A</v>
      </c>
      <c r="F64" s="98" t="e">
        <f>VLOOKUP($N$16,入力シート!$A$3:$U$52,6)</f>
        <v>#N/A</v>
      </c>
      <c r="G64" s="95" t="e">
        <f>VLOOKUP($N$16,入力シート!$A$3:$U$52,6)</f>
        <v>#N/A</v>
      </c>
      <c r="H64" s="103" t="str">
        <f>IFERROR(VLOOKUP($N63,入力シート!$A$3:$U$52,15)&amp;"","")</f>
        <v/>
      </c>
      <c r="I64" s="104" t="e">
        <f>VLOOKUP($N$16,入力シート!$A$3:$U$52,6)</f>
        <v>#N/A</v>
      </c>
      <c r="J64" s="103" t="str">
        <f>IFERROR(VLOOKUP($N63,入力シート!$A$3:$U$52,18)&amp;"","")</f>
        <v/>
      </c>
      <c r="K64" s="107" t="e">
        <f>VLOOKUP($N$16,入力シート!$A$3:$U$52,6)</f>
        <v>#N/A</v>
      </c>
      <c r="N64" s="146"/>
    </row>
    <row r="65" spans="2:14" ht="10.8" customHeight="1">
      <c r="B65" s="110"/>
      <c r="C65" s="92"/>
      <c r="D65" s="102" t="e">
        <f>VLOOKUP($N$16,入力シート!$A$3:$U$52,6)</f>
        <v>#N/A</v>
      </c>
      <c r="E65" s="95" t="e">
        <f>VLOOKUP($N$16,入力シート!$A$3:$U$52,5)</f>
        <v>#N/A</v>
      </c>
      <c r="F65" s="98" t="e">
        <f>VLOOKUP($N$16,入力シート!$A$3:$U$52,5)</f>
        <v>#N/A</v>
      </c>
      <c r="G65" s="95" t="e">
        <f>VLOOKUP($N$16,入力シート!$A$3:$U$52,5)</f>
        <v>#N/A</v>
      </c>
      <c r="H65" s="105" t="e">
        <f>VLOOKUP($N$16,入力シート!$A$3:$U$52,5)</f>
        <v>#N/A</v>
      </c>
      <c r="I65" s="106" t="e">
        <f>VLOOKUP($N$16,入力シート!$A$3:$U$52,5)</f>
        <v>#N/A</v>
      </c>
      <c r="J65" s="105" t="e">
        <f>VLOOKUP($N$16,入力シート!$A$3:$U$52,5)</f>
        <v>#N/A</v>
      </c>
      <c r="K65" s="108" t="e">
        <f>VLOOKUP($N$16,入力シート!$A$3:$U$52,5)</f>
        <v>#N/A</v>
      </c>
      <c r="N65" s="146"/>
    </row>
    <row r="66" spans="2:14" ht="10.8" customHeight="1">
      <c r="B66" s="111"/>
      <c r="C66" s="93"/>
      <c r="D66" s="30" t="str">
        <f>IFERROR(IF(VLOOKUP($N63,入力シート!$A$3:$U$52,8)=0,"",VLOOKUP($N63,入力シート!$A$3:$U$52,8)),"")</f>
        <v/>
      </c>
      <c r="E66" s="96" t="e">
        <f>VLOOKUP($N$16,入力シート!$A$3:$U$52,6)</f>
        <v>#N/A</v>
      </c>
      <c r="F66" s="99" t="e">
        <f>VLOOKUP($N$16,入力シート!$A$3:$U$52,6)</f>
        <v>#N/A</v>
      </c>
      <c r="G66" s="96" t="e">
        <f>VLOOKUP($N$16,入力シート!$A$3:$U$52,6)</f>
        <v>#N/A</v>
      </c>
      <c r="H66" s="28" t="s">
        <v>165</v>
      </c>
      <c r="I66" s="67" t="str">
        <f>IFERROR(VLOOKUP($N63,入力シート!$A$3:$U$52,20)&amp;"","")</f>
        <v/>
      </c>
      <c r="J66" s="29" t="s">
        <v>167</v>
      </c>
      <c r="K66" s="26" t="str">
        <f>IFERROR(VLOOKUP($N63,入力シート!$A$3:$U$52,21)&amp;"","")</f>
        <v/>
      </c>
      <c r="N66" s="146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399999999999999" customHeight="1" thickBot="1">
      <c r="B69" s="17"/>
      <c r="C69" s="17"/>
      <c r="D69" s="17"/>
      <c r="E69" s="89" t="s">
        <v>170</v>
      </c>
      <c r="F69" s="89"/>
      <c r="G69" s="17"/>
      <c r="H69" s="90" t="s">
        <v>173</v>
      </c>
      <c r="I69" s="90"/>
      <c r="J69" s="18"/>
      <c r="K69" s="18"/>
    </row>
    <row r="70" spans="2:14" ht="9.6" customHeight="1"/>
    <row r="71" spans="2:14" ht="16.2">
      <c r="B71" s="20" t="s">
        <v>198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>
      <c r="C73" s="10">
        <v>1</v>
      </c>
      <c r="D73" s="11" t="s">
        <v>100</v>
      </c>
      <c r="E73" s="147" t="str">
        <f>$E$3</f>
        <v>水泳競技（競泳）</v>
      </c>
      <c r="F73" s="147"/>
      <c r="G73" s="147"/>
      <c r="H73" s="147"/>
    </row>
    <row r="74" spans="2:14" ht="13.2" customHeight="1">
      <c r="C74" s="12"/>
      <c r="D74" s="13"/>
    </row>
    <row r="75" spans="2:14" ht="13.2" customHeight="1">
      <c r="C75" s="10">
        <v>2</v>
      </c>
      <c r="D75" s="11" t="s">
        <v>101</v>
      </c>
      <c r="E75" s="148" t="str">
        <f>$E$5</f>
        <v>（ 　成年 ・ 少年　 ）　（ 　男子 ・ 女子　 ）</v>
      </c>
      <c r="F75" s="148"/>
      <c r="G75" s="148"/>
      <c r="H75" s="148"/>
      <c r="I75" s="8" t="s">
        <v>84</v>
      </c>
    </row>
    <row r="76" spans="2:14" ht="13.2" customHeight="1">
      <c r="C76" s="12"/>
      <c r="D76" s="13"/>
      <c r="I76" s="12" t="s">
        <v>156</v>
      </c>
      <c r="J76" s="149" t="str">
        <f>$J$6</f>
        <v>令和　　年　　月　　日（　　）</v>
      </c>
      <c r="K76" s="149"/>
    </row>
    <row r="77" spans="2:14" ht="13.2" customHeight="1">
      <c r="C77" s="10">
        <v>3</v>
      </c>
      <c r="D77" s="11" t="s">
        <v>102</v>
      </c>
      <c r="E77" s="148" t="str">
        <f>$E$7</f>
        <v>令和５年　　月　　日（　　）　～　　　月　　日（　　）</v>
      </c>
      <c r="F77" s="148"/>
      <c r="G77" s="148"/>
      <c r="H77" s="148"/>
    </row>
    <row r="78" spans="2:14" ht="13.2" customHeight="1">
      <c r="C78" s="12"/>
      <c r="D78" s="13"/>
      <c r="I78" s="12" t="s">
        <v>157</v>
      </c>
      <c r="J78" s="149" t="str">
        <f>$J$8</f>
        <v>令和　　年　　月　　日（　　）</v>
      </c>
      <c r="K78" s="149"/>
    </row>
    <row r="79" spans="2:14" ht="13.2" customHeight="1">
      <c r="C79" s="10">
        <v>4</v>
      </c>
      <c r="D79" s="11" t="s">
        <v>159</v>
      </c>
      <c r="E79" s="148">
        <f>$E$9</f>
        <v>0</v>
      </c>
      <c r="F79" s="148"/>
      <c r="G79" s="148"/>
      <c r="H79" s="148"/>
    </row>
    <row r="80" spans="2:14" ht="13.2" customHeight="1">
      <c r="C80" s="12"/>
      <c r="D80" s="13"/>
    </row>
    <row r="81" spans="2:14" ht="13.2" customHeight="1">
      <c r="C81" s="10">
        <v>5</v>
      </c>
      <c r="D81" s="11" t="s">
        <v>103</v>
      </c>
      <c r="E81" s="148" t="str">
        <f>$E$11</f>
        <v>監督　　　名　　・　　選手　　　名　　・　　計　　　名</v>
      </c>
      <c r="F81" s="148"/>
      <c r="G81" s="148"/>
      <c r="H81" s="148"/>
    </row>
    <row r="82" spans="2:14" ht="13.2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>
      <c r="B83" s="134" t="s">
        <v>85</v>
      </c>
      <c r="C83" s="135"/>
      <c r="D83" s="31" t="s">
        <v>87</v>
      </c>
      <c r="E83" s="136" t="s">
        <v>71</v>
      </c>
      <c r="F83" s="139" t="s">
        <v>95</v>
      </c>
      <c r="G83" s="140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>
      <c r="B84" s="114"/>
      <c r="C84" s="115"/>
      <c r="D84" s="34" t="s">
        <v>88</v>
      </c>
      <c r="E84" s="137"/>
      <c r="F84" s="122"/>
      <c r="G84" s="141"/>
      <c r="H84" s="124" t="s">
        <v>168</v>
      </c>
      <c r="I84" s="126"/>
      <c r="J84" s="124" t="s">
        <v>99</v>
      </c>
      <c r="K84" s="126"/>
    </row>
    <row r="85" spans="2:14" ht="10.8" customHeight="1">
      <c r="B85" s="116"/>
      <c r="C85" s="117"/>
      <c r="D85" s="35" t="s">
        <v>89</v>
      </c>
      <c r="E85" s="138"/>
      <c r="F85" s="123"/>
      <c r="G85" s="142"/>
      <c r="H85" s="36" t="s">
        <v>166</v>
      </c>
      <c r="I85" s="37"/>
      <c r="J85" s="36" t="s">
        <v>169</v>
      </c>
      <c r="K85" s="37"/>
    </row>
    <row r="86" spans="2:14" ht="10.8" customHeight="1">
      <c r="B86" s="131" t="s">
        <v>90</v>
      </c>
      <c r="C86" s="91">
        <v>1</v>
      </c>
      <c r="D86" s="81" t="str">
        <f>IFERROR(VLOOKUP($N86,入力シート!$A$3:$U$52,6)&amp;"","")</f>
        <v/>
      </c>
      <c r="E86" s="94" t="str">
        <f>IFERROR(VLOOKUP($N86,入力シート!$A$3:$U$52,7)&amp;"","")</f>
        <v/>
      </c>
      <c r="F86" s="97" t="str">
        <f>IFERROR(VLOOKUP($N86,入力シート!$A$3:$U$52,11)&amp;"","")</f>
        <v/>
      </c>
      <c r="G86" s="127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6"/>
    </row>
    <row r="87" spans="2:14" ht="10.8" customHeight="1">
      <c r="B87" s="132"/>
      <c r="C87" s="92"/>
      <c r="D87" s="101" t="str">
        <f>IFERROR(VLOOKUP($N86,入力シート!$A$3:$U$52,5)&amp;"","")</f>
        <v/>
      </c>
      <c r="E87" s="95" t="e">
        <f>VLOOKUP($N$16,入力シート!$A$3:$U$52,6)</f>
        <v>#N/A</v>
      </c>
      <c r="F87" s="98" t="e">
        <f>VLOOKUP($N$16,入力シート!$A$3:$U$52,6)</f>
        <v>#N/A</v>
      </c>
      <c r="G87" s="128"/>
      <c r="H87" s="103" t="str">
        <f>IFERROR(VLOOKUP($N86,入力シート!$A$3:$U$52,15)&amp;"","")</f>
        <v/>
      </c>
      <c r="I87" s="104" t="e">
        <f>VLOOKUP($N$16,入力シート!$A$3:$U$52,6)</f>
        <v>#N/A</v>
      </c>
      <c r="J87" s="103" t="str">
        <f>IFERROR(VLOOKUP($N86,入力シート!$A$3:$U$52,18)&amp;"","")</f>
        <v/>
      </c>
      <c r="K87" s="107" t="e">
        <f>VLOOKUP($N$16,入力シート!$A$3:$U$52,6)</f>
        <v>#N/A</v>
      </c>
      <c r="N87" s="146"/>
    </row>
    <row r="88" spans="2:14" ht="10.8" customHeight="1">
      <c r="B88" s="132"/>
      <c r="C88" s="92"/>
      <c r="D88" s="102" t="e">
        <f>VLOOKUP($N$16,入力シート!$A$3:$U$52,6)</f>
        <v>#N/A</v>
      </c>
      <c r="E88" s="95" t="e">
        <f>VLOOKUP($N$16,入力シート!$A$3:$U$52,5)</f>
        <v>#N/A</v>
      </c>
      <c r="F88" s="98" t="e">
        <f>VLOOKUP($N$16,入力シート!$A$3:$U$52,5)</f>
        <v>#N/A</v>
      </c>
      <c r="G88" s="128"/>
      <c r="H88" s="103" t="e">
        <f>VLOOKUP($N$16,入力シート!$A$3:$U$52,5)</f>
        <v>#N/A</v>
      </c>
      <c r="I88" s="104" t="e">
        <f>VLOOKUP($N$16,入力シート!$A$3:$U$52,5)</f>
        <v>#N/A</v>
      </c>
      <c r="J88" s="103" t="e">
        <f>VLOOKUP($N$16,入力シート!$A$3:$U$52,5)</f>
        <v>#N/A</v>
      </c>
      <c r="K88" s="107" t="e">
        <f>VLOOKUP($N$16,入力シート!$A$3:$U$52,5)</f>
        <v>#N/A</v>
      </c>
      <c r="N88" s="146"/>
    </row>
    <row r="89" spans="2:14" ht="10.8" customHeight="1">
      <c r="B89" s="132"/>
      <c r="C89" s="92"/>
      <c r="D89" s="25" t="str">
        <f>IFERROR(IF(VLOOKUP($N86,入力シート!$A$3:$U$52,8)=0,"",VLOOKUP($N86,入力シート!$A$3:$U$52,8)),"")</f>
        <v/>
      </c>
      <c r="E89" s="96" t="e">
        <f>VLOOKUP($N$16,入力シート!$A$3:$U$52,6)</f>
        <v>#N/A</v>
      </c>
      <c r="F89" s="99" t="e">
        <f>VLOOKUP($N$16,入力シート!$A$3:$U$52,6)</f>
        <v>#N/A</v>
      </c>
      <c r="G89" s="133"/>
      <c r="H89" s="64" t="s">
        <v>165</v>
      </c>
      <c r="I89" s="65" t="str">
        <f>IFERROR(VLOOKUP($N86,入力シート!$A$3:$U$52,20)&amp;"","")</f>
        <v/>
      </c>
      <c r="J89" s="78" t="s">
        <v>167</v>
      </c>
      <c r="K89" s="66" t="str">
        <f>IFERROR(VLOOKUP($N86,入力シート!$A$3:$U$52,21)&amp;"","")</f>
        <v/>
      </c>
      <c r="N89" s="146"/>
    </row>
    <row r="90" spans="2:14" ht="10.8" customHeight="1">
      <c r="B90" s="132"/>
      <c r="C90" s="91">
        <v>2</v>
      </c>
      <c r="D90" s="81" t="str">
        <f>IFERROR(VLOOKUP($N90,入力シート!$A$3:$U$52,6)&amp;"","")</f>
        <v/>
      </c>
      <c r="E90" s="94" t="str">
        <f>IFERROR(VLOOKUP($N90,入力シート!$A$3:$U$52,7)&amp;"","")</f>
        <v/>
      </c>
      <c r="F90" s="97" t="str">
        <f>IFERROR(VLOOKUP($N90,入力シート!$A$3:$U$52,11)&amp;"","")</f>
        <v/>
      </c>
      <c r="G90" s="127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6"/>
    </row>
    <row r="91" spans="2:14" ht="10.8" customHeight="1">
      <c r="B91" s="132"/>
      <c r="C91" s="92"/>
      <c r="D91" s="101" t="str">
        <f>IFERROR(VLOOKUP($N90,入力シート!$A$3:$U$52,5)&amp;"","")</f>
        <v/>
      </c>
      <c r="E91" s="95" t="e">
        <f>VLOOKUP($N$16,入力シート!$A$3:$U$52,6)</f>
        <v>#N/A</v>
      </c>
      <c r="F91" s="98" t="e">
        <f>VLOOKUP($N$16,入力シート!$A$3:$U$52,6)</f>
        <v>#N/A</v>
      </c>
      <c r="G91" s="128"/>
      <c r="H91" s="103" t="str">
        <f>IFERROR(VLOOKUP($N90,入力シート!$A$3:$U$52,15)&amp;"","")</f>
        <v/>
      </c>
      <c r="I91" s="104" t="e">
        <f>VLOOKUP($N$16,入力シート!$A$3:$U$52,6)</f>
        <v>#N/A</v>
      </c>
      <c r="J91" s="103" t="str">
        <f>IFERROR(VLOOKUP($N90,入力シート!$A$3:$U$52,18)&amp;"","")</f>
        <v/>
      </c>
      <c r="K91" s="107" t="e">
        <f>VLOOKUP($N$16,入力シート!$A$3:$U$52,6)</f>
        <v>#N/A</v>
      </c>
      <c r="N91" s="146"/>
    </row>
    <row r="92" spans="2:14" ht="10.8" customHeight="1">
      <c r="B92" s="132"/>
      <c r="C92" s="92"/>
      <c r="D92" s="102" t="e">
        <f>VLOOKUP($N$16,入力シート!$A$3:$U$52,6)</f>
        <v>#N/A</v>
      </c>
      <c r="E92" s="95" t="e">
        <f>VLOOKUP($N$16,入力シート!$A$3:$U$52,5)</f>
        <v>#N/A</v>
      </c>
      <c r="F92" s="98" t="e">
        <f>VLOOKUP($N$16,入力シート!$A$3:$U$52,5)</f>
        <v>#N/A</v>
      </c>
      <c r="G92" s="128"/>
      <c r="H92" s="105" t="e">
        <f>VLOOKUP($N$16,入力シート!$A$3:$U$52,5)</f>
        <v>#N/A</v>
      </c>
      <c r="I92" s="106" t="e">
        <f>VLOOKUP($N$16,入力シート!$A$3:$U$52,5)</f>
        <v>#N/A</v>
      </c>
      <c r="J92" s="105" t="e">
        <f>VLOOKUP($N$16,入力シート!$A$3:$U$52,5)</f>
        <v>#N/A</v>
      </c>
      <c r="K92" s="108" t="e">
        <f>VLOOKUP($N$16,入力シート!$A$3:$U$52,5)</f>
        <v>#N/A</v>
      </c>
      <c r="N92" s="146"/>
    </row>
    <row r="93" spans="2:14" ht="10.8" customHeight="1" thickBot="1">
      <c r="B93" s="132"/>
      <c r="C93" s="92"/>
      <c r="D93" s="25" t="str">
        <f>IFERROR(IF(VLOOKUP($N90,入力シート!$A$3:$U$52,8)=0,"",VLOOKUP($N90,入力シート!$A$3:$U$52,8)),"")</f>
        <v/>
      </c>
      <c r="E93" s="95" t="e">
        <f>VLOOKUP($N$16,入力シート!$A$3:$U$52,6)</f>
        <v>#N/A</v>
      </c>
      <c r="F93" s="98" t="e">
        <f>VLOOKUP($N$16,入力シート!$A$3:$U$52,6)</f>
        <v>#N/A</v>
      </c>
      <c r="G93" s="128"/>
      <c r="H93" s="27" t="s">
        <v>165</v>
      </c>
      <c r="I93" s="68" t="str">
        <f>IFERROR(VLOOKUP($N90,入力シート!$A$3:$U$52,20)&amp;"","")</f>
        <v/>
      </c>
      <c r="J93" s="79" t="s">
        <v>167</v>
      </c>
      <c r="K93" s="72" t="str">
        <f>IFERROR(VLOOKUP($N90,入力シート!$A$3:$U$52,21)&amp;"","")</f>
        <v/>
      </c>
      <c r="N93" s="146"/>
    </row>
    <row r="94" spans="2:14" ht="10.8" customHeight="1" thickTop="1">
      <c r="B94" s="112" t="s">
        <v>85</v>
      </c>
      <c r="C94" s="113"/>
      <c r="D94" s="38" t="s">
        <v>87</v>
      </c>
      <c r="E94" s="118" t="s">
        <v>71</v>
      </c>
      <c r="F94" s="121" t="s">
        <v>95</v>
      </c>
      <c r="G94" s="11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>
      <c r="B95" s="114"/>
      <c r="C95" s="115"/>
      <c r="D95" s="34" t="s">
        <v>88</v>
      </c>
      <c r="E95" s="119"/>
      <c r="F95" s="122"/>
      <c r="G95" s="119"/>
      <c r="H95" s="124" t="s">
        <v>168</v>
      </c>
      <c r="I95" s="125"/>
      <c r="J95" s="124" t="s">
        <v>99</v>
      </c>
      <c r="K95" s="126"/>
      <c r="N95" s="19"/>
    </row>
    <row r="96" spans="2:14" ht="10.8" customHeight="1">
      <c r="B96" s="116"/>
      <c r="C96" s="117"/>
      <c r="D96" s="35" t="s">
        <v>89</v>
      </c>
      <c r="E96" s="120"/>
      <c r="F96" s="123"/>
      <c r="G96" s="120"/>
      <c r="H96" s="36" t="s">
        <v>166</v>
      </c>
      <c r="I96" s="75"/>
      <c r="J96" s="36" t="s">
        <v>169</v>
      </c>
      <c r="K96" s="37"/>
      <c r="N96" s="19"/>
    </row>
    <row r="97" spans="2:14" ht="10.8" customHeight="1">
      <c r="B97" s="109" t="s">
        <v>92</v>
      </c>
      <c r="C97" s="92">
        <v>1</v>
      </c>
      <c r="D97" s="81" t="str">
        <f>IFERROR(VLOOKUP($N97,入力シート!$A$3:$U$52,6)&amp;"","")</f>
        <v/>
      </c>
      <c r="E97" s="94" t="str">
        <f>IFERROR(VLOOKUP($N97,入力シート!$A$3:$U$52,7)&amp;"","")</f>
        <v/>
      </c>
      <c r="F97" s="97" t="str">
        <f>IFERROR(VLOOKUP($N97,入力シート!$A$3:$U$52,11)&amp;"","")</f>
        <v/>
      </c>
      <c r="G97" s="94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6"/>
    </row>
    <row r="98" spans="2:14" ht="10.8" customHeight="1">
      <c r="B98" s="110"/>
      <c r="C98" s="92"/>
      <c r="D98" s="101" t="str">
        <f>IFERROR(VLOOKUP($N97,入力シート!$A$3:$U$52,5)&amp;"","")</f>
        <v/>
      </c>
      <c r="E98" s="95" t="e">
        <f>VLOOKUP($N$16,入力シート!$A$3:$U$52,6)</f>
        <v>#N/A</v>
      </c>
      <c r="F98" s="98" t="e">
        <f>VLOOKUP($N$16,入力シート!$A$3:$U$52,6)</f>
        <v>#N/A</v>
      </c>
      <c r="G98" s="95" t="e">
        <f>VLOOKUP($N$16,入力シート!$A$3:$U$52,6)</f>
        <v>#N/A</v>
      </c>
      <c r="H98" s="103" t="str">
        <f>IFERROR(VLOOKUP($N97,入力シート!$A$3:$U$52,15)&amp;"","")</f>
        <v/>
      </c>
      <c r="I98" s="104" t="e">
        <f>VLOOKUP($N$16,入力シート!$A$3:$U$52,6)</f>
        <v>#N/A</v>
      </c>
      <c r="J98" s="103" t="str">
        <f>IFERROR(VLOOKUP($N97,入力シート!$A$3:$U$52,18)&amp;"","")</f>
        <v/>
      </c>
      <c r="K98" s="107" t="e">
        <f>VLOOKUP($N$16,入力シート!$A$3:$U$52,6)</f>
        <v>#N/A</v>
      </c>
      <c r="N98" s="146"/>
    </row>
    <row r="99" spans="2:14" ht="10.8" customHeight="1">
      <c r="B99" s="110"/>
      <c r="C99" s="92"/>
      <c r="D99" s="102" t="e">
        <f>VLOOKUP($N$16,入力シート!$A$3:$U$52,6)</f>
        <v>#N/A</v>
      </c>
      <c r="E99" s="95" t="e">
        <f>VLOOKUP($N$16,入力シート!$A$3:$U$52,5)</f>
        <v>#N/A</v>
      </c>
      <c r="F99" s="98" t="e">
        <f>VLOOKUP($N$16,入力シート!$A$3:$U$52,5)</f>
        <v>#N/A</v>
      </c>
      <c r="G99" s="95" t="e">
        <f>VLOOKUP($N$16,入力シート!$A$3:$U$52,5)</f>
        <v>#N/A</v>
      </c>
      <c r="H99" s="103" t="e">
        <f>VLOOKUP($N$16,入力シート!$A$3:$U$52,5)</f>
        <v>#N/A</v>
      </c>
      <c r="I99" s="104" t="e">
        <f>VLOOKUP($N$16,入力シート!$A$3:$U$52,5)</f>
        <v>#N/A</v>
      </c>
      <c r="J99" s="103" t="e">
        <f>VLOOKUP($N$16,入力シート!$A$3:$U$52,5)</f>
        <v>#N/A</v>
      </c>
      <c r="K99" s="107" t="e">
        <f>VLOOKUP($N$16,入力シート!$A$3:$U$52,5)</f>
        <v>#N/A</v>
      </c>
      <c r="N99" s="146"/>
    </row>
    <row r="100" spans="2:14" ht="10.8" customHeight="1">
      <c r="B100" s="110"/>
      <c r="C100" s="93"/>
      <c r="D100" s="25" t="str">
        <f>IFERROR(IF(VLOOKUP($N97,入力シート!$A$3:$U$52,8)=0,"",VLOOKUP($N97,入力シート!$A$3:$U$52,8)),"")</f>
        <v/>
      </c>
      <c r="E100" s="96" t="e">
        <f>VLOOKUP($N$16,入力シート!$A$3:$U$52,6)</f>
        <v>#N/A</v>
      </c>
      <c r="F100" s="99" t="e">
        <f>VLOOKUP($N$16,入力シート!$A$3:$U$52,6)</f>
        <v>#N/A</v>
      </c>
      <c r="G100" s="96" t="e">
        <f>VLOOKUP($N$16,入力シート!$A$3:$U$52,6)</f>
        <v>#N/A</v>
      </c>
      <c r="H100" s="71" t="s">
        <v>165</v>
      </c>
      <c r="I100" s="65" t="str">
        <f>IFERROR(VLOOKUP($N97,入力シート!$A$3:$U$52,20)&amp;"","")</f>
        <v/>
      </c>
      <c r="J100" s="80" t="s">
        <v>167</v>
      </c>
      <c r="K100" s="66" t="str">
        <f>IFERROR(VLOOKUP($N97,入力シート!$A$3:$U$52,21)&amp;"","")</f>
        <v/>
      </c>
      <c r="N100" s="146"/>
    </row>
    <row r="101" spans="2:14" ht="10.8" customHeight="1">
      <c r="B101" s="110"/>
      <c r="C101" s="91">
        <v>2</v>
      </c>
      <c r="D101" s="81" t="str">
        <f>IFERROR(VLOOKUP($N101,入力シート!$A$3:$U$52,6)&amp;"","")</f>
        <v/>
      </c>
      <c r="E101" s="94" t="str">
        <f>IFERROR(VLOOKUP($N101,入力シート!$A$3:$U$52,7)&amp;"","")</f>
        <v/>
      </c>
      <c r="F101" s="97" t="str">
        <f>IFERROR(VLOOKUP($N101,入力シート!$A$3:$U$52,11)&amp;"","")</f>
        <v/>
      </c>
      <c r="G101" s="94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6"/>
    </row>
    <row r="102" spans="2:14" ht="10.8" customHeight="1">
      <c r="B102" s="110"/>
      <c r="C102" s="92"/>
      <c r="D102" s="101" t="str">
        <f>IFERROR(VLOOKUP($N101,入力シート!$A$3:$U$52,5)&amp;"","")</f>
        <v/>
      </c>
      <c r="E102" s="95" t="e">
        <f>VLOOKUP($N$16,入力シート!$A$3:$U$52,6)</f>
        <v>#N/A</v>
      </c>
      <c r="F102" s="98" t="e">
        <f>VLOOKUP($N$16,入力シート!$A$3:$U$52,6)</f>
        <v>#N/A</v>
      </c>
      <c r="G102" s="95" t="e">
        <f>VLOOKUP($N$16,入力シート!$A$3:$U$52,6)</f>
        <v>#N/A</v>
      </c>
      <c r="H102" s="103" t="str">
        <f>IFERROR(VLOOKUP($N101,入力シート!$A$3:$U$52,15)&amp;"","")</f>
        <v/>
      </c>
      <c r="I102" s="104" t="e">
        <f>VLOOKUP($N$16,入力シート!$A$3:$U$52,6)</f>
        <v>#N/A</v>
      </c>
      <c r="J102" s="103" t="str">
        <f>IFERROR(VLOOKUP($N101,入力シート!$A$3:$U$52,18)&amp;"","")</f>
        <v/>
      </c>
      <c r="K102" s="107" t="e">
        <f>VLOOKUP($N$16,入力シート!$A$3:$U$52,6)</f>
        <v>#N/A</v>
      </c>
      <c r="N102" s="146"/>
    </row>
    <row r="103" spans="2:14" ht="10.8" customHeight="1">
      <c r="B103" s="110"/>
      <c r="C103" s="92"/>
      <c r="D103" s="102" t="e">
        <f>VLOOKUP($N$16,入力シート!$A$3:$U$52,6)</f>
        <v>#N/A</v>
      </c>
      <c r="E103" s="95" t="e">
        <f>VLOOKUP($N$16,入力シート!$A$3:$U$52,5)</f>
        <v>#N/A</v>
      </c>
      <c r="F103" s="98" t="e">
        <f>VLOOKUP($N$16,入力シート!$A$3:$U$52,5)</f>
        <v>#N/A</v>
      </c>
      <c r="G103" s="95" t="e">
        <f>VLOOKUP($N$16,入力シート!$A$3:$U$52,5)</f>
        <v>#N/A</v>
      </c>
      <c r="H103" s="105" t="e">
        <f>VLOOKUP($N$16,入力シート!$A$3:$U$52,5)</f>
        <v>#N/A</v>
      </c>
      <c r="I103" s="106" t="e">
        <f>VLOOKUP($N$16,入力シート!$A$3:$U$52,5)</f>
        <v>#N/A</v>
      </c>
      <c r="J103" s="105" t="e">
        <f>VLOOKUP($N$16,入力シート!$A$3:$U$52,5)</f>
        <v>#N/A</v>
      </c>
      <c r="K103" s="108" t="e">
        <f>VLOOKUP($N$16,入力シート!$A$3:$U$52,5)</f>
        <v>#N/A</v>
      </c>
      <c r="N103" s="146"/>
    </row>
    <row r="104" spans="2:14" ht="10.8" customHeight="1">
      <c r="B104" s="110"/>
      <c r="C104" s="93"/>
      <c r="D104" s="25" t="str">
        <f>IFERROR(IF(VLOOKUP($N101,入力シート!$A$3:$U$52,8)=0,"",VLOOKUP($N101,入力シート!$A$3:$U$52,8)),"")</f>
        <v/>
      </c>
      <c r="E104" s="96" t="e">
        <f>VLOOKUP($N$16,入力シート!$A$3:$U$52,6)</f>
        <v>#N/A</v>
      </c>
      <c r="F104" s="99" t="e">
        <f>VLOOKUP($N$16,入力シート!$A$3:$U$52,6)</f>
        <v>#N/A</v>
      </c>
      <c r="G104" s="96" t="e">
        <f>VLOOKUP($N$16,入力シート!$A$3:$U$52,6)</f>
        <v>#N/A</v>
      </c>
      <c r="H104" s="28" t="s">
        <v>165</v>
      </c>
      <c r="I104" s="67" t="str">
        <f>IFERROR(VLOOKUP($N101,入力シート!$A$3:$U$52,20)&amp;"","")</f>
        <v/>
      </c>
      <c r="J104" s="29" t="s">
        <v>167</v>
      </c>
      <c r="K104" s="26" t="str">
        <f>IFERROR(VLOOKUP($N101,入力シート!$A$3:$U$52,21)&amp;"","")</f>
        <v/>
      </c>
      <c r="N104" s="146"/>
    </row>
    <row r="105" spans="2:14" ht="10.8" customHeight="1">
      <c r="B105" s="110"/>
      <c r="C105" s="92">
        <v>3</v>
      </c>
      <c r="D105" s="81" t="str">
        <f>IFERROR(VLOOKUP($N105,入力シート!$A$3:$U$52,6)&amp;"","")</f>
        <v/>
      </c>
      <c r="E105" s="94" t="str">
        <f>IFERROR(VLOOKUP($N105,入力シート!$A$3:$U$52,7)&amp;"","")</f>
        <v/>
      </c>
      <c r="F105" s="97" t="str">
        <f>IFERROR(VLOOKUP($N105,入力シート!$A$3:$U$52,11)&amp;"","")</f>
        <v/>
      </c>
      <c r="G105" s="94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6"/>
    </row>
    <row r="106" spans="2:14" ht="10.8" customHeight="1">
      <c r="B106" s="110"/>
      <c r="C106" s="92"/>
      <c r="D106" s="101" t="str">
        <f>IFERROR(VLOOKUP($N105,入力シート!$A$3:$U$52,5)&amp;"","")</f>
        <v/>
      </c>
      <c r="E106" s="95" t="e">
        <f>VLOOKUP($N$16,入力シート!$A$3:$U$52,6)</f>
        <v>#N/A</v>
      </c>
      <c r="F106" s="98" t="e">
        <f>VLOOKUP($N$16,入力シート!$A$3:$U$52,6)</f>
        <v>#N/A</v>
      </c>
      <c r="G106" s="95" t="e">
        <f>VLOOKUP($N$16,入力シート!$A$3:$U$52,6)</f>
        <v>#N/A</v>
      </c>
      <c r="H106" s="103" t="str">
        <f>IFERROR(VLOOKUP($N105,入力シート!$A$3:$U$52,15)&amp;"","")</f>
        <v/>
      </c>
      <c r="I106" s="104" t="e">
        <f>VLOOKUP($N$16,入力シート!$A$3:$U$52,6)</f>
        <v>#N/A</v>
      </c>
      <c r="J106" s="103" t="str">
        <f>IFERROR(VLOOKUP($N105,入力シート!$A$3:$U$52,18)&amp;"","")</f>
        <v/>
      </c>
      <c r="K106" s="107" t="e">
        <f>VLOOKUP($N$16,入力シート!$A$3:$U$52,6)</f>
        <v>#N/A</v>
      </c>
      <c r="N106" s="146"/>
    </row>
    <row r="107" spans="2:14" ht="10.8" customHeight="1">
      <c r="B107" s="110"/>
      <c r="C107" s="92"/>
      <c r="D107" s="102" t="e">
        <f>VLOOKUP($N$16,入力シート!$A$3:$U$52,6)</f>
        <v>#N/A</v>
      </c>
      <c r="E107" s="95" t="e">
        <f>VLOOKUP($N$16,入力シート!$A$3:$U$52,5)</f>
        <v>#N/A</v>
      </c>
      <c r="F107" s="98" t="e">
        <f>VLOOKUP($N$16,入力シート!$A$3:$U$52,5)</f>
        <v>#N/A</v>
      </c>
      <c r="G107" s="95" t="e">
        <f>VLOOKUP($N$16,入力シート!$A$3:$U$52,5)</f>
        <v>#N/A</v>
      </c>
      <c r="H107" s="103" t="e">
        <f>VLOOKUP($N$16,入力シート!$A$3:$U$52,5)</f>
        <v>#N/A</v>
      </c>
      <c r="I107" s="104" t="e">
        <f>VLOOKUP($N$16,入力シート!$A$3:$U$52,5)</f>
        <v>#N/A</v>
      </c>
      <c r="J107" s="103" t="e">
        <f>VLOOKUP($N$16,入力シート!$A$3:$U$52,5)</f>
        <v>#N/A</v>
      </c>
      <c r="K107" s="107" t="e">
        <f>VLOOKUP($N$16,入力シート!$A$3:$U$52,5)</f>
        <v>#N/A</v>
      </c>
      <c r="N107" s="146"/>
    </row>
    <row r="108" spans="2:14" ht="10.8" customHeight="1">
      <c r="B108" s="110"/>
      <c r="C108" s="93"/>
      <c r="D108" s="25" t="str">
        <f>IFERROR(IF(VLOOKUP($N105,入力シート!$A$3:$U$52,8)=0,"",VLOOKUP($N105,入力シート!$A$3:$U$52,8)),"")</f>
        <v/>
      </c>
      <c r="E108" s="96" t="e">
        <f>VLOOKUP($N$16,入力シート!$A$3:$U$52,6)</f>
        <v>#N/A</v>
      </c>
      <c r="F108" s="99" t="e">
        <f>VLOOKUP($N$16,入力シート!$A$3:$U$52,6)</f>
        <v>#N/A</v>
      </c>
      <c r="G108" s="96" t="e">
        <f>VLOOKUP($N$16,入力シート!$A$3:$U$52,6)</f>
        <v>#N/A</v>
      </c>
      <c r="H108" s="71" t="s">
        <v>165</v>
      </c>
      <c r="I108" s="65" t="str">
        <f>IFERROR(VLOOKUP($N105,入力シート!$A$3:$U$52,20)&amp;"","")</f>
        <v/>
      </c>
      <c r="J108" s="80" t="s">
        <v>167</v>
      </c>
      <c r="K108" s="66" t="str">
        <f>IFERROR(VLOOKUP($N105,入力シート!$A$3:$U$52,21)&amp;"","")</f>
        <v/>
      </c>
      <c r="N108" s="146"/>
    </row>
    <row r="109" spans="2:14" ht="10.8" customHeight="1">
      <c r="B109" s="110"/>
      <c r="C109" s="91">
        <v>4</v>
      </c>
      <c r="D109" s="81" t="str">
        <f>IFERROR(VLOOKUP($N109,入力シート!$A$3:$U$52,6)&amp;"","")</f>
        <v/>
      </c>
      <c r="E109" s="94" t="str">
        <f>IFERROR(VLOOKUP($N109,入力シート!$A$3:$U$52,7)&amp;"","")</f>
        <v/>
      </c>
      <c r="F109" s="97" t="str">
        <f>IFERROR(VLOOKUP($N109,入力シート!$A$3:$U$52,11)&amp;"","")</f>
        <v/>
      </c>
      <c r="G109" s="94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6"/>
    </row>
    <row r="110" spans="2:14" ht="10.8" customHeight="1">
      <c r="B110" s="110"/>
      <c r="C110" s="92"/>
      <c r="D110" s="101" t="str">
        <f>IFERROR(VLOOKUP($N109,入力シート!$A$3:$U$52,5)&amp;"","")</f>
        <v/>
      </c>
      <c r="E110" s="95" t="e">
        <f>VLOOKUP($N$16,入力シート!$A$3:$U$52,6)</f>
        <v>#N/A</v>
      </c>
      <c r="F110" s="98" t="e">
        <f>VLOOKUP($N$16,入力シート!$A$3:$U$52,6)</f>
        <v>#N/A</v>
      </c>
      <c r="G110" s="95" t="e">
        <f>VLOOKUP($N$16,入力シート!$A$3:$U$52,6)</f>
        <v>#N/A</v>
      </c>
      <c r="H110" s="103" t="str">
        <f>IFERROR(VLOOKUP($N109,入力シート!$A$3:$U$52,15)&amp;"","")</f>
        <v/>
      </c>
      <c r="I110" s="104" t="e">
        <f>VLOOKUP($N$16,入力シート!$A$3:$U$52,6)</f>
        <v>#N/A</v>
      </c>
      <c r="J110" s="103" t="str">
        <f>IFERROR(VLOOKUP($N109,入力シート!$A$3:$U$52,18)&amp;"","")</f>
        <v/>
      </c>
      <c r="K110" s="107" t="e">
        <f>VLOOKUP($N$16,入力シート!$A$3:$U$52,6)</f>
        <v>#N/A</v>
      </c>
      <c r="N110" s="146"/>
    </row>
    <row r="111" spans="2:14" ht="10.8" customHeight="1">
      <c r="B111" s="110"/>
      <c r="C111" s="92"/>
      <c r="D111" s="102" t="e">
        <f>VLOOKUP($N$16,入力シート!$A$3:$U$52,6)</f>
        <v>#N/A</v>
      </c>
      <c r="E111" s="95" t="e">
        <f>VLOOKUP($N$16,入力シート!$A$3:$U$52,5)</f>
        <v>#N/A</v>
      </c>
      <c r="F111" s="98" t="e">
        <f>VLOOKUP($N$16,入力シート!$A$3:$U$52,5)</f>
        <v>#N/A</v>
      </c>
      <c r="G111" s="95" t="e">
        <f>VLOOKUP($N$16,入力シート!$A$3:$U$52,5)</f>
        <v>#N/A</v>
      </c>
      <c r="H111" s="105" t="e">
        <f>VLOOKUP($N$16,入力シート!$A$3:$U$52,5)</f>
        <v>#N/A</v>
      </c>
      <c r="I111" s="106" t="e">
        <f>VLOOKUP($N$16,入力シート!$A$3:$U$52,5)</f>
        <v>#N/A</v>
      </c>
      <c r="J111" s="105" t="e">
        <f>VLOOKUP($N$16,入力シート!$A$3:$U$52,5)</f>
        <v>#N/A</v>
      </c>
      <c r="K111" s="108" t="e">
        <f>VLOOKUP($N$16,入力シート!$A$3:$U$52,5)</f>
        <v>#N/A</v>
      </c>
      <c r="N111" s="146"/>
    </row>
    <row r="112" spans="2:14" ht="10.8" customHeight="1">
      <c r="B112" s="110"/>
      <c r="C112" s="93"/>
      <c r="D112" s="25" t="str">
        <f>IFERROR(IF(VLOOKUP($N109,入力シート!$A$3:$U$52,8)=0,"",VLOOKUP($N109,入力シート!$A$3:$U$52,8)),"")</f>
        <v/>
      </c>
      <c r="E112" s="96" t="e">
        <f>VLOOKUP($N$16,入力シート!$A$3:$U$52,6)</f>
        <v>#N/A</v>
      </c>
      <c r="F112" s="99" t="e">
        <f>VLOOKUP($N$16,入力シート!$A$3:$U$52,6)</f>
        <v>#N/A</v>
      </c>
      <c r="G112" s="96" t="e">
        <f>VLOOKUP($N$16,入力シート!$A$3:$U$52,6)</f>
        <v>#N/A</v>
      </c>
      <c r="H112" s="28" t="s">
        <v>165</v>
      </c>
      <c r="I112" s="67" t="str">
        <f>IFERROR(VLOOKUP($N109,入力シート!$A$3:$U$52,20)&amp;"","")</f>
        <v/>
      </c>
      <c r="J112" s="29" t="s">
        <v>167</v>
      </c>
      <c r="K112" s="26" t="str">
        <f>IFERROR(VLOOKUP($N109,入力シート!$A$3:$U$52,21)&amp;"","")</f>
        <v/>
      </c>
      <c r="N112" s="146"/>
    </row>
    <row r="113" spans="2:14" ht="10.8" customHeight="1">
      <c r="B113" s="110"/>
      <c r="C113" s="92">
        <v>5</v>
      </c>
      <c r="D113" s="81" t="str">
        <f>IFERROR(VLOOKUP($N113,入力シート!$A$3:$U$52,6)&amp;"","")</f>
        <v/>
      </c>
      <c r="E113" s="94" t="str">
        <f>IFERROR(VLOOKUP($N113,入力シート!$A$3:$U$52,7)&amp;"","")</f>
        <v/>
      </c>
      <c r="F113" s="97" t="str">
        <f>IFERROR(VLOOKUP($N113,入力シート!$A$3:$U$52,11)&amp;"","")</f>
        <v/>
      </c>
      <c r="G113" s="94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6"/>
    </row>
    <row r="114" spans="2:14" ht="10.8" customHeight="1">
      <c r="B114" s="110"/>
      <c r="C114" s="92"/>
      <c r="D114" s="101" t="str">
        <f>IFERROR(VLOOKUP($N113,入力シート!$A$3:$U$52,5)&amp;"","")</f>
        <v/>
      </c>
      <c r="E114" s="95" t="e">
        <f>VLOOKUP($N$16,入力シート!$A$3:$U$52,6)</f>
        <v>#N/A</v>
      </c>
      <c r="F114" s="98" t="e">
        <f>VLOOKUP($N$16,入力シート!$A$3:$U$52,6)</f>
        <v>#N/A</v>
      </c>
      <c r="G114" s="95" t="e">
        <f>VLOOKUP($N$16,入力シート!$A$3:$U$52,6)</f>
        <v>#N/A</v>
      </c>
      <c r="H114" s="103" t="str">
        <f>IFERROR(VLOOKUP($N113,入力シート!$A$3:$U$52,15)&amp;"","")</f>
        <v/>
      </c>
      <c r="I114" s="104" t="e">
        <f>VLOOKUP($N$16,入力シート!$A$3:$U$52,6)</f>
        <v>#N/A</v>
      </c>
      <c r="J114" s="103" t="str">
        <f>IFERROR(VLOOKUP($N113,入力シート!$A$3:$U$52,18)&amp;"","")</f>
        <v/>
      </c>
      <c r="K114" s="107" t="e">
        <f>VLOOKUP($N$16,入力シート!$A$3:$U$52,6)</f>
        <v>#N/A</v>
      </c>
      <c r="N114" s="146"/>
    </row>
    <row r="115" spans="2:14" ht="10.8" customHeight="1">
      <c r="B115" s="110"/>
      <c r="C115" s="92"/>
      <c r="D115" s="102" t="e">
        <f>VLOOKUP($N$16,入力シート!$A$3:$U$52,6)</f>
        <v>#N/A</v>
      </c>
      <c r="E115" s="95" t="e">
        <f>VLOOKUP($N$16,入力シート!$A$3:$U$52,5)</f>
        <v>#N/A</v>
      </c>
      <c r="F115" s="98" t="e">
        <f>VLOOKUP($N$16,入力シート!$A$3:$U$52,5)</f>
        <v>#N/A</v>
      </c>
      <c r="G115" s="95" t="e">
        <f>VLOOKUP($N$16,入力シート!$A$3:$U$52,5)</f>
        <v>#N/A</v>
      </c>
      <c r="H115" s="103" t="e">
        <f>VLOOKUP($N$16,入力シート!$A$3:$U$52,5)</f>
        <v>#N/A</v>
      </c>
      <c r="I115" s="104" t="e">
        <f>VLOOKUP($N$16,入力シート!$A$3:$U$52,5)</f>
        <v>#N/A</v>
      </c>
      <c r="J115" s="103" t="e">
        <f>VLOOKUP($N$16,入力シート!$A$3:$U$52,5)</f>
        <v>#N/A</v>
      </c>
      <c r="K115" s="107" t="e">
        <f>VLOOKUP($N$16,入力シート!$A$3:$U$52,5)</f>
        <v>#N/A</v>
      </c>
      <c r="N115" s="146"/>
    </row>
    <row r="116" spans="2:14" ht="10.8" customHeight="1">
      <c r="B116" s="110"/>
      <c r="C116" s="93"/>
      <c r="D116" s="25" t="str">
        <f>IFERROR(IF(VLOOKUP($N113,入力シート!$A$3:$U$52,8)=0,"",VLOOKUP($N113,入力シート!$A$3:$U$52,8)),"")</f>
        <v/>
      </c>
      <c r="E116" s="96" t="e">
        <f>VLOOKUP($N$16,入力シート!$A$3:$U$52,6)</f>
        <v>#N/A</v>
      </c>
      <c r="F116" s="99" t="e">
        <f>VLOOKUP($N$16,入力シート!$A$3:$U$52,6)</f>
        <v>#N/A</v>
      </c>
      <c r="G116" s="96" t="e">
        <f>VLOOKUP($N$16,入力シート!$A$3:$U$52,6)</f>
        <v>#N/A</v>
      </c>
      <c r="H116" s="71" t="s">
        <v>165</v>
      </c>
      <c r="I116" s="65" t="str">
        <f>IFERROR(VLOOKUP($N113,入力シート!$A$3:$U$52,20)&amp;"","")</f>
        <v/>
      </c>
      <c r="J116" s="80" t="s">
        <v>167</v>
      </c>
      <c r="K116" s="66" t="str">
        <f>IFERROR(VLOOKUP($N113,入力シート!$A$3:$U$52,21)&amp;"","")</f>
        <v/>
      </c>
      <c r="N116" s="146"/>
    </row>
    <row r="117" spans="2:14" ht="10.8" customHeight="1">
      <c r="B117" s="110"/>
      <c r="C117" s="91">
        <v>6</v>
      </c>
      <c r="D117" s="81" t="str">
        <f>IFERROR(VLOOKUP($N117,入力シート!$A$3:$U$52,6)&amp;"","")</f>
        <v/>
      </c>
      <c r="E117" s="94" t="str">
        <f>IFERROR(VLOOKUP($N117,入力シート!$A$3:$U$52,7)&amp;"","")</f>
        <v/>
      </c>
      <c r="F117" s="97" t="str">
        <f>IFERROR(VLOOKUP($N117,入力シート!$A$3:$U$52,11)&amp;"","")</f>
        <v/>
      </c>
      <c r="G117" s="94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6"/>
    </row>
    <row r="118" spans="2:14" ht="10.8" customHeight="1">
      <c r="B118" s="110"/>
      <c r="C118" s="92"/>
      <c r="D118" s="101" t="str">
        <f>IFERROR(VLOOKUP($N117,入力シート!$A$3:$U$52,5)&amp;"","")</f>
        <v/>
      </c>
      <c r="E118" s="95" t="e">
        <f>VLOOKUP($N$16,入力シート!$A$3:$U$52,6)</f>
        <v>#N/A</v>
      </c>
      <c r="F118" s="98" t="e">
        <f>VLOOKUP($N$16,入力シート!$A$3:$U$52,6)</f>
        <v>#N/A</v>
      </c>
      <c r="G118" s="95" t="e">
        <f>VLOOKUP($N$16,入力シート!$A$3:$U$52,6)</f>
        <v>#N/A</v>
      </c>
      <c r="H118" s="103" t="str">
        <f>IFERROR(VLOOKUP($N117,入力シート!$A$3:$U$52,15)&amp;"","")</f>
        <v/>
      </c>
      <c r="I118" s="104" t="e">
        <f>VLOOKUP($N$16,入力シート!$A$3:$U$52,6)</f>
        <v>#N/A</v>
      </c>
      <c r="J118" s="103" t="str">
        <f>IFERROR(VLOOKUP($N117,入力シート!$A$3:$U$52,18)&amp;"","")</f>
        <v/>
      </c>
      <c r="K118" s="107" t="e">
        <f>VLOOKUP($N$16,入力シート!$A$3:$U$52,6)</f>
        <v>#N/A</v>
      </c>
      <c r="N118" s="146"/>
    </row>
    <row r="119" spans="2:14" ht="10.8" customHeight="1">
      <c r="B119" s="110"/>
      <c r="C119" s="92"/>
      <c r="D119" s="102" t="e">
        <f>VLOOKUP($N$16,入力シート!$A$3:$U$52,6)</f>
        <v>#N/A</v>
      </c>
      <c r="E119" s="95" t="e">
        <f>VLOOKUP($N$16,入力シート!$A$3:$U$52,5)</f>
        <v>#N/A</v>
      </c>
      <c r="F119" s="98" t="e">
        <f>VLOOKUP($N$16,入力シート!$A$3:$U$52,5)</f>
        <v>#N/A</v>
      </c>
      <c r="G119" s="95" t="e">
        <f>VLOOKUP($N$16,入力シート!$A$3:$U$52,5)</f>
        <v>#N/A</v>
      </c>
      <c r="H119" s="105" t="e">
        <f>VLOOKUP($N$16,入力シート!$A$3:$U$52,5)</f>
        <v>#N/A</v>
      </c>
      <c r="I119" s="106" t="e">
        <f>VLOOKUP($N$16,入力シート!$A$3:$U$52,5)</f>
        <v>#N/A</v>
      </c>
      <c r="J119" s="105" t="e">
        <f>VLOOKUP($N$16,入力シート!$A$3:$U$52,5)</f>
        <v>#N/A</v>
      </c>
      <c r="K119" s="108" t="e">
        <f>VLOOKUP($N$16,入力シート!$A$3:$U$52,5)</f>
        <v>#N/A</v>
      </c>
      <c r="N119" s="146"/>
    </row>
    <row r="120" spans="2:14" ht="10.8" customHeight="1">
      <c r="B120" s="110"/>
      <c r="C120" s="93"/>
      <c r="D120" s="25" t="str">
        <f>IFERROR(IF(VLOOKUP($N117,入力シート!$A$3:$U$52,8)=0,"",VLOOKUP($N117,入力シート!$A$3:$U$52,8)),"")</f>
        <v/>
      </c>
      <c r="E120" s="96" t="e">
        <f>VLOOKUP($N$16,入力シート!$A$3:$U$52,6)</f>
        <v>#N/A</v>
      </c>
      <c r="F120" s="99" t="e">
        <f>VLOOKUP($N$16,入力シート!$A$3:$U$52,6)</f>
        <v>#N/A</v>
      </c>
      <c r="G120" s="96" t="e">
        <f>VLOOKUP($N$16,入力シート!$A$3:$U$52,6)</f>
        <v>#N/A</v>
      </c>
      <c r="H120" s="28" t="s">
        <v>165</v>
      </c>
      <c r="I120" s="67" t="str">
        <f>IFERROR(VLOOKUP($N117,入力シート!$A$3:$U$52,20)&amp;"","")</f>
        <v/>
      </c>
      <c r="J120" s="29" t="s">
        <v>167</v>
      </c>
      <c r="K120" s="26" t="str">
        <f>IFERROR(VLOOKUP($N117,入力シート!$A$3:$U$52,21)&amp;"","")</f>
        <v/>
      </c>
      <c r="N120" s="146"/>
    </row>
    <row r="121" spans="2:14" ht="10.8" customHeight="1">
      <c r="B121" s="110"/>
      <c r="C121" s="92">
        <v>7</v>
      </c>
      <c r="D121" s="81" t="str">
        <f>IFERROR(VLOOKUP($N121,入力シート!$A$3:$U$52,6)&amp;"","")</f>
        <v/>
      </c>
      <c r="E121" s="94" t="str">
        <f>IFERROR(VLOOKUP($N121,入力シート!$A$3:$U$52,7)&amp;"","")</f>
        <v/>
      </c>
      <c r="F121" s="97" t="str">
        <f>IFERROR(VLOOKUP($N121,入力シート!$A$3:$U$52,11)&amp;"","")</f>
        <v/>
      </c>
      <c r="G121" s="94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6"/>
    </row>
    <row r="122" spans="2:14" ht="10.8" customHeight="1">
      <c r="B122" s="110"/>
      <c r="C122" s="92"/>
      <c r="D122" s="101" t="str">
        <f>IFERROR(VLOOKUP($N121,入力シート!$A$3:$U$52,5)&amp;"","")</f>
        <v/>
      </c>
      <c r="E122" s="95" t="e">
        <f>VLOOKUP($N$16,入力シート!$A$3:$U$52,6)</f>
        <v>#N/A</v>
      </c>
      <c r="F122" s="98" t="e">
        <f>VLOOKUP($N$16,入力シート!$A$3:$U$52,6)</f>
        <v>#N/A</v>
      </c>
      <c r="G122" s="95" t="e">
        <f>VLOOKUP($N$16,入力シート!$A$3:$U$52,6)</f>
        <v>#N/A</v>
      </c>
      <c r="H122" s="103" t="str">
        <f>IFERROR(VLOOKUP($N121,入力シート!$A$3:$U$52,15)&amp;"","")</f>
        <v/>
      </c>
      <c r="I122" s="104" t="e">
        <f>VLOOKUP($N$16,入力シート!$A$3:$U$52,6)</f>
        <v>#N/A</v>
      </c>
      <c r="J122" s="103" t="str">
        <f>IFERROR(VLOOKUP($N121,入力シート!$A$3:$U$52,18)&amp;"","")</f>
        <v/>
      </c>
      <c r="K122" s="107" t="e">
        <f>VLOOKUP($N$16,入力シート!$A$3:$U$52,6)</f>
        <v>#N/A</v>
      </c>
      <c r="N122" s="146"/>
    </row>
    <row r="123" spans="2:14" ht="10.8" customHeight="1">
      <c r="B123" s="110"/>
      <c r="C123" s="92"/>
      <c r="D123" s="102" t="e">
        <f>VLOOKUP($N$16,入力シート!$A$3:$U$52,6)</f>
        <v>#N/A</v>
      </c>
      <c r="E123" s="95" t="e">
        <f>VLOOKUP($N$16,入力シート!$A$3:$U$52,5)</f>
        <v>#N/A</v>
      </c>
      <c r="F123" s="98" t="e">
        <f>VLOOKUP($N$16,入力シート!$A$3:$U$52,5)</f>
        <v>#N/A</v>
      </c>
      <c r="G123" s="95" t="e">
        <f>VLOOKUP($N$16,入力シート!$A$3:$U$52,5)</f>
        <v>#N/A</v>
      </c>
      <c r="H123" s="103" t="e">
        <f>VLOOKUP($N$16,入力シート!$A$3:$U$52,5)</f>
        <v>#N/A</v>
      </c>
      <c r="I123" s="104" t="e">
        <f>VLOOKUP($N$16,入力シート!$A$3:$U$52,5)</f>
        <v>#N/A</v>
      </c>
      <c r="J123" s="103" t="e">
        <f>VLOOKUP($N$16,入力シート!$A$3:$U$52,5)</f>
        <v>#N/A</v>
      </c>
      <c r="K123" s="107" t="e">
        <f>VLOOKUP($N$16,入力シート!$A$3:$U$52,5)</f>
        <v>#N/A</v>
      </c>
      <c r="N123" s="146"/>
    </row>
    <row r="124" spans="2:14" ht="10.8" customHeight="1">
      <c r="B124" s="110"/>
      <c r="C124" s="93"/>
      <c r="D124" s="25" t="str">
        <f>IFERROR(IF(VLOOKUP($N121,入力シート!$A$3:$U$52,8)=0,"",VLOOKUP($N121,入力シート!$A$3:$U$52,8)),"")</f>
        <v/>
      </c>
      <c r="E124" s="96" t="e">
        <f>VLOOKUP($N$16,入力シート!$A$3:$U$52,6)</f>
        <v>#N/A</v>
      </c>
      <c r="F124" s="99" t="e">
        <f>VLOOKUP($N$16,入力シート!$A$3:$U$52,6)</f>
        <v>#N/A</v>
      </c>
      <c r="G124" s="96" t="e">
        <f>VLOOKUP($N$16,入力シート!$A$3:$U$52,6)</f>
        <v>#N/A</v>
      </c>
      <c r="H124" s="71" t="s">
        <v>165</v>
      </c>
      <c r="I124" s="65" t="str">
        <f>IFERROR(VLOOKUP($N121,入力シート!$A$3:$U$52,20)&amp;"","")</f>
        <v/>
      </c>
      <c r="J124" s="80" t="s">
        <v>167</v>
      </c>
      <c r="K124" s="66" t="str">
        <f>IFERROR(VLOOKUP($N121,入力シート!$A$3:$U$52,21)&amp;"","")</f>
        <v/>
      </c>
      <c r="N124" s="146"/>
    </row>
    <row r="125" spans="2:14" ht="10.8" customHeight="1">
      <c r="B125" s="110"/>
      <c r="C125" s="91">
        <v>8</v>
      </c>
      <c r="D125" s="81" t="str">
        <f>IFERROR(VLOOKUP($N125,入力シート!$A$3:$U$52,6)&amp;"","")</f>
        <v/>
      </c>
      <c r="E125" s="94" t="str">
        <f>IFERROR(VLOOKUP($N125,入力シート!$A$3:$U$52,7)&amp;"","")</f>
        <v/>
      </c>
      <c r="F125" s="97" t="str">
        <f>IFERROR(VLOOKUP($N125,入力シート!$A$3:$U$52,11)&amp;"","")</f>
        <v/>
      </c>
      <c r="G125" s="94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6"/>
    </row>
    <row r="126" spans="2:14" ht="10.8" customHeight="1">
      <c r="B126" s="110"/>
      <c r="C126" s="92"/>
      <c r="D126" s="101" t="str">
        <f>IFERROR(VLOOKUP($N125,入力シート!$A$3:$U$52,5)&amp;"","")</f>
        <v/>
      </c>
      <c r="E126" s="95" t="e">
        <f>VLOOKUP($N$16,入力シート!$A$3:$U$52,6)</f>
        <v>#N/A</v>
      </c>
      <c r="F126" s="98" t="e">
        <f>VLOOKUP($N$16,入力シート!$A$3:$U$52,6)</f>
        <v>#N/A</v>
      </c>
      <c r="G126" s="95" t="e">
        <f>VLOOKUP($N$16,入力シート!$A$3:$U$52,6)</f>
        <v>#N/A</v>
      </c>
      <c r="H126" s="103" t="str">
        <f>IFERROR(VLOOKUP($N125,入力シート!$A$3:$U$52,15)&amp;"","")</f>
        <v/>
      </c>
      <c r="I126" s="104" t="e">
        <f>VLOOKUP($N$16,入力シート!$A$3:$U$52,6)</f>
        <v>#N/A</v>
      </c>
      <c r="J126" s="103" t="str">
        <f>IFERROR(VLOOKUP($N125,入力シート!$A$3:$U$52,18)&amp;"","")</f>
        <v/>
      </c>
      <c r="K126" s="107" t="e">
        <f>VLOOKUP($N$16,入力シート!$A$3:$U$52,6)</f>
        <v>#N/A</v>
      </c>
      <c r="N126" s="146"/>
    </row>
    <row r="127" spans="2:14" ht="10.8" customHeight="1">
      <c r="B127" s="110"/>
      <c r="C127" s="92"/>
      <c r="D127" s="102" t="e">
        <f>VLOOKUP($N$16,入力シート!$A$3:$U$52,6)</f>
        <v>#N/A</v>
      </c>
      <c r="E127" s="95" t="e">
        <f>VLOOKUP($N$16,入力シート!$A$3:$U$52,5)</f>
        <v>#N/A</v>
      </c>
      <c r="F127" s="98" t="e">
        <f>VLOOKUP($N$16,入力シート!$A$3:$U$52,5)</f>
        <v>#N/A</v>
      </c>
      <c r="G127" s="95" t="e">
        <f>VLOOKUP($N$16,入力シート!$A$3:$U$52,5)</f>
        <v>#N/A</v>
      </c>
      <c r="H127" s="105" t="e">
        <f>VLOOKUP($N$16,入力シート!$A$3:$U$52,5)</f>
        <v>#N/A</v>
      </c>
      <c r="I127" s="106" t="e">
        <f>VLOOKUP($N$16,入力シート!$A$3:$U$52,5)</f>
        <v>#N/A</v>
      </c>
      <c r="J127" s="105" t="e">
        <f>VLOOKUP($N$16,入力シート!$A$3:$U$52,5)</f>
        <v>#N/A</v>
      </c>
      <c r="K127" s="108" t="e">
        <f>VLOOKUP($N$16,入力シート!$A$3:$U$52,5)</f>
        <v>#N/A</v>
      </c>
      <c r="N127" s="146"/>
    </row>
    <row r="128" spans="2:14" ht="10.8" customHeight="1">
      <c r="B128" s="110"/>
      <c r="C128" s="93"/>
      <c r="D128" s="25" t="str">
        <f>IFERROR(IF(VLOOKUP($N125,入力シート!$A$3:$U$52,8)=0,"",VLOOKUP($N125,入力シート!$A$3:$U$52,8)),"")</f>
        <v/>
      </c>
      <c r="E128" s="96" t="e">
        <f>VLOOKUP($N$16,入力シート!$A$3:$U$52,6)</f>
        <v>#N/A</v>
      </c>
      <c r="F128" s="99" t="e">
        <f>VLOOKUP($N$16,入力シート!$A$3:$U$52,6)</f>
        <v>#N/A</v>
      </c>
      <c r="G128" s="96" t="e">
        <f>VLOOKUP($N$16,入力シート!$A$3:$U$52,6)</f>
        <v>#N/A</v>
      </c>
      <c r="H128" s="28" t="s">
        <v>165</v>
      </c>
      <c r="I128" s="67" t="str">
        <f>IFERROR(VLOOKUP($N125,入力シート!$A$3:$U$52,20)&amp;"","")</f>
        <v/>
      </c>
      <c r="J128" s="29" t="s">
        <v>167</v>
      </c>
      <c r="K128" s="26" t="str">
        <f>IFERROR(VLOOKUP($N125,入力シート!$A$3:$U$52,21)&amp;"","")</f>
        <v/>
      </c>
      <c r="N128" s="146"/>
    </row>
    <row r="129" spans="2:14" ht="10.8" customHeight="1">
      <c r="B129" s="110"/>
      <c r="C129" s="92">
        <v>9</v>
      </c>
      <c r="D129" s="81" t="str">
        <f>IFERROR(VLOOKUP($N129,入力シート!$A$3:$U$52,6)&amp;"","")</f>
        <v/>
      </c>
      <c r="E129" s="94" t="str">
        <f>IFERROR(VLOOKUP($N129,入力シート!$A$3:$U$52,7)&amp;"","")</f>
        <v/>
      </c>
      <c r="F129" s="97" t="str">
        <f>IFERROR(VLOOKUP($N129,入力シート!$A$3:$U$52,11)&amp;"","")</f>
        <v/>
      </c>
      <c r="G129" s="94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6"/>
    </row>
    <row r="130" spans="2:14" ht="10.8" customHeight="1">
      <c r="B130" s="110"/>
      <c r="C130" s="92"/>
      <c r="D130" s="101" t="str">
        <f>IFERROR(VLOOKUP($N129,入力シート!$A$3:$U$52,5)&amp;"","")</f>
        <v/>
      </c>
      <c r="E130" s="95" t="e">
        <f>VLOOKUP($N$16,入力シート!$A$3:$U$52,6)</f>
        <v>#N/A</v>
      </c>
      <c r="F130" s="98" t="e">
        <f>VLOOKUP($N$16,入力シート!$A$3:$U$52,6)</f>
        <v>#N/A</v>
      </c>
      <c r="G130" s="95" t="e">
        <f>VLOOKUP($N$16,入力シート!$A$3:$U$52,6)</f>
        <v>#N/A</v>
      </c>
      <c r="H130" s="103" t="str">
        <f>IFERROR(VLOOKUP($N129,入力シート!$A$3:$U$52,15)&amp;"","")</f>
        <v/>
      </c>
      <c r="I130" s="104" t="e">
        <f>VLOOKUP($N$16,入力シート!$A$3:$U$52,6)</f>
        <v>#N/A</v>
      </c>
      <c r="J130" s="103" t="str">
        <f>IFERROR(VLOOKUP($N129,入力シート!$A$3:$U$52,18)&amp;"","")</f>
        <v/>
      </c>
      <c r="K130" s="107" t="e">
        <f>VLOOKUP($N$16,入力シート!$A$3:$U$52,6)</f>
        <v>#N/A</v>
      </c>
      <c r="N130" s="146"/>
    </row>
    <row r="131" spans="2:14" ht="10.8" customHeight="1">
      <c r="B131" s="110"/>
      <c r="C131" s="92"/>
      <c r="D131" s="102" t="e">
        <f>VLOOKUP($N$16,入力シート!$A$3:$U$52,6)</f>
        <v>#N/A</v>
      </c>
      <c r="E131" s="95" t="e">
        <f>VLOOKUP($N$16,入力シート!$A$3:$U$52,5)</f>
        <v>#N/A</v>
      </c>
      <c r="F131" s="98" t="e">
        <f>VLOOKUP($N$16,入力シート!$A$3:$U$52,5)</f>
        <v>#N/A</v>
      </c>
      <c r="G131" s="95" t="e">
        <f>VLOOKUP($N$16,入力シート!$A$3:$U$52,5)</f>
        <v>#N/A</v>
      </c>
      <c r="H131" s="103" t="e">
        <f>VLOOKUP($N$16,入力シート!$A$3:$U$52,5)</f>
        <v>#N/A</v>
      </c>
      <c r="I131" s="104" t="e">
        <f>VLOOKUP($N$16,入力シート!$A$3:$U$52,5)</f>
        <v>#N/A</v>
      </c>
      <c r="J131" s="103" t="e">
        <f>VLOOKUP($N$16,入力シート!$A$3:$U$52,5)</f>
        <v>#N/A</v>
      </c>
      <c r="K131" s="107" t="e">
        <f>VLOOKUP($N$16,入力シート!$A$3:$U$52,5)</f>
        <v>#N/A</v>
      </c>
      <c r="N131" s="146"/>
    </row>
    <row r="132" spans="2:14" ht="10.8" customHeight="1">
      <c r="B132" s="110"/>
      <c r="C132" s="93"/>
      <c r="D132" s="25" t="str">
        <f>IFERROR(IF(VLOOKUP($N129,入力シート!$A$3:$U$52,8)=0,"",VLOOKUP($N129,入力シート!$A$3:$U$52,8)),"")</f>
        <v/>
      </c>
      <c r="E132" s="96" t="e">
        <f>VLOOKUP($N$16,入力シート!$A$3:$U$52,6)</f>
        <v>#N/A</v>
      </c>
      <c r="F132" s="99" t="e">
        <f>VLOOKUP($N$16,入力シート!$A$3:$U$52,6)</f>
        <v>#N/A</v>
      </c>
      <c r="G132" s="96" t="e">
        <f>VLOOKUP($N$16,入力シート!$A$3:$U$52,6)</f>
        <v>#N/A</v>
      </c>
      <c r="H132" s="71" t="s">
        <v>165</v>
      </c>
      <c r="I132" s="65" t="str">
        <f>IFERROR(VLOOKUP($N129,入力シート!$A$3:$U$52,20)&amp;"","")</f>
        <v/>
      </c>
      <c r="J132" s="80" t="s">
        <v>167</v>
      </c>
      <c r="K132" s="66" t="str">
        <f>IFERROR(VLOOKUP($N129,入力シート!$A$3:$U$52,21)&amp;"","")</f>
        <v/>
      </c>
      <c r="N132" s="146"/>
    </row>
    <row r="133" spans="2:14" ht="10.8" customHeight="1">
      <c r="B133" s="110"/>
      <c r="C133" s="91">
        <v>10</v>
      </c>
      <c r="D133" s="81" t="str">
        <f>IFERROR(VLOOKUP($N133,入力シート!$A$3:$U$52,6)&amp;"","")</f>
        <v/>
      </c>
      <c r="E133" s="94" t="str">
        <f>IFERROR(VLOOKUP($N133,入力シート!$A$3:$U$52,7)&amp;"","")</f>
        <v/>
      </c>
      <c r="F133" s="97" t="str">
        <f>IFERROR(VLOOKUP($N133,入力シート!$A$3:$U$52,11)&amp;"","")</f>
        <v/>
      </c>
      <c r="G133" s="94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6"/>
    </row>
    <row r="134" spans="2:14" ht="10.8" customHeight="1">
      <c r="B134" s="110"/>
      <c r="C134" s="92"/>
      <c r="D134" s="101" t="str">
        <f>IFERROR(VLOOKUP($N133,入力シート!$A$3:$U$52,5)&amp;"","")</f>
        <v/>
      </c>
      <c r="E134" s="95" t="e">
        <f>VLOOKUP($N$16,入力シート!$A$3:$U$52,6)</f>
        <v>#N/A</v>
      </c>
      <c r="F134" s="98" t="e">
        <f>VLOOKUP($N$16,入力シート!$A$3:$U$52,6)</f>
        <v>#N/A</v>
      </c>
      <c r="G134" s="95" t="e">
        <f>VLOOKUP($N$16,入力シート!$A$3:$U$52,6)</f>
        <v>#N/A</v>
      </c>
      <c r="H134" s="103" t="str">
        <f>IFERROR(VLOOKUP($N133,入力シート!$A$3:$U$52,15)&amp;"","")</f>
        <v/>
      </c>
      <c r="I134" s="104" t="e">
        <f>VLOOKUP($N$16,入力シート!$A$3:$U$52,6)</f>
        <v>#N/A</v>
      </c>
      <c r="J134" s="103" t="str">
        <f>IFERROR(VLOOKUP($N133,入力シート!$A$3:$U$52,18)&amp;"","")</f>
        <v/>
      </c>
      <c r="K134" s="107" t="e">
        <f>VLOOKUP($N$16,入力シート!$A$3:$U$52,6)</f>
        <v>#N/A</v>
      </c>
      <c r="N134" s="146"/>
    </row>
    <row r="135" spans="2:14" ht="10.8" customHeight="1">
      <c r="B135" s="110"/>
      <c r="C135" s="92"/>
      <c r="D135" s="102" t="e">
        <f>VLOOKUP($N$16,入力シート!$A$3:$U$52,6)</f>
        <v>#N/A</v>
      </c>
      <c r="E135" s="95" t="e">
        <f>VLOOKUP($N$16,入力シート!$A$3:$U$52,5)</f>
        <v>#N/A</v>
      </c>
      <c r="F135" s="98" t="e">
        <f>VLOOKUP($N$16,入力シート!$A$3:$U$52,5)</f>
        <v>#N/A</v>
      </c>
      <c r="G135" s="95" t="e">
        <f>VLOOKUP($N$16,入力シート!$A$3:$U$52,5)</f>
        <v>#N/A</v>
      </c>
      <c r="H135" s="105" t="e">
        <f>VLOOKUP($N$16,入力シート!$A$3:$U$52,5)</f>
        <v>#N/A</v>
      </c>
      <c r="I135" s="106" t="e">
        <f>VLOOKUP($N$16,入力シート!$A$3:$U$52,5)</f>
        <v>#N/A</v>
      </c>
      <c r="J135" s="105" t="e">
        <f>VLOOKUP($N$16,入力シート!$A$3:$U$52,5)</f>
        <v>#N/A</v>
      </c>
      <c r="K135" s="108" t="e">
        <f>VLOOKUP($N$16,入力シート!$A$3:$U$52,5)</f>
        <v>#N/A</v>
      </c>
      <c r="N135" s="146"/>
    </row>
    <row r="136" spans="2:14" ht="10.8" customHeight="1">
      <c r="B136" s="111"/>
      <c r="C136" s="93"/>
      <c r="D136" s="30" t="str">
        <f>IFERROR(IF(VLOOKUP($N133,入力シート!$A$3:$U$52,8)=0,"",VLOOKUP($N133,入力シート!$A$3:$U$52,8)),"")</f>
        <v/>
      </c>
      <c r="E136" s="96" t="e">
        <f>VLOOKUP($N$16,入力シート!$A$3:$U$52,6)</f>
        <v>#N/A</v>
      </c>
      <c r="F136" s="99" t="e">
        <f>VLOOKUP($N$16,入力シート!$A$3:$U$52,6)</f>
        <v>#N/A</v>
      </c>
      <c r="G136" s="96" t="e">
        <f>VLOOKUP($N$16,入力シート!$A$3:$U$52,6)</f>
        <v>#N/A</v>
      </c>
      <c r="H136" s="28" t="s">
        <v>165</v>
      </c>
      <c r="I136" s="67" t="str">
        <f>IFERROR(VLOOKUP($N133,入力シート!$A$3:$U$52,20)&amp;"","")</f>
        <v/>
      </c>
      <c r="J136" s="29" t="s">
        <v>167</v>
      </c>
      <c r="K136" s="26" t="str">
        <f>IFERROR(VLOOKUP($N133,入力シート!$A$3:$U$52,21)&amp;"","")</f>
        <v/>
      </c>
      <c r="N136" s="146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>
      <c r="B139" s="17"/>
      <c r="C139" s="17"/>
      <c r="D139" s="17"/>
      <c r="E139" s="89" t="s">
        <v>170</v>
      </c>
      <c r="F139" s="89"/>
      <c r="G139" s="17"/>
      <c r="H139" s="90" t="s">
        <v>173</v>
      </c>
      <c r="I139" s="90"/>
      <c r="J139" s="18"/>
      <c r="K139" s="18"/>
    </row>
    <row r="140" spans="2:14" ht="9.6" customHeight="1"/>
    <row r="141" spans="2:14" ht="16.2">
      <c r="B141" s="20" t="s">
        <v>198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>
      <c r="C143" s="10">
        <v>1</v>
      </c>
      <c r="D143" s="11" t="s">
        <v>100</v>
      </c>
      <c r="E143" s="147" t="str">
        <f>$E$3</f>
        <v>水泳競技（競泳）</v>
      </c>
      <c r="F143" s="147"/>
      <c r="G143" s="147"/>
      <c r="H143" s="147"/>
    </row>
    <row r="144" spans="2:14" ht="13.2" customHeight="1">
      <c r="C144" s="12"/>
      <c r="D144" s="13"/>
    </row>
    <row r="145" spans="2:14" ht="13.2" customHeight="1">
      <c r="C145" s="10">
        <v>2</v>
      </c>
      <c r="D145" s="11" t="s">
        <v>101</v>
      </c>
      <c r="E145" s="148" t="str">
        <f>$E$5</f>
        <v>（ 　成年 ・ 少年　 ）　（ 　男子 ・ 女子　 ）</v>
      </c>
      <c r="F145" s="148"/>
      <c r="G145" s="148"/>
      <c r="H145" s="148"/>
      <c r="I145" s="8" t="s">
        <v>84</v>
      </c>
    </row>
    <row r="146" spans="2:14" ht="13.2" customHeight="1">
      <c r="C146" s="12"/>
      <c r="D146" s="13"/>
      <c r="I146" s="12" t="s">
        <v>156</v>
      </c>
      <c r="J146" s="149" t="str">
        <f>$J$6</f>
        <v>令和　　年　　月　　日（　　）</v>
      </c>
      <c r="K146" s="149"/>
    </row>
    <row r="147" spans="2:14" ht="13.2" customHeight="1">
      <c r="C147" s="10">
        <v>3</v>
      </c>
      <c r="D147" s="11" t="s">
        <v>102</v>
      </c>
      <c r="E147" s="148" t="str">
        <f>$E$7</f>
        <v>令和５年　　月　　日（　　）　～　　　月　　日（　　）</v>
      </c>
      <c r="F147" s="148"/>
      <c r="G147" s="148"/>
      <c r="H147" s="148"/>
    </row>
    <row r="148" spans="2:14" ht="13.2" customHeight="1">
      <c r="C148" s="12"/>
      <c r="D148" s="13"/>
      <c r="I148" s="12" t="s">
        <v>157</v>
      </c>
      <c r="J148" s="149" t="str">
        <f>$J$8</f>
        <v>令和　　年　　月　　日（　　）</v>
      </c>
      <c r="K148" s="149"/>
    </row>
    <row r="149" spans="2:14" ht="13.2" customHeight="1">
      <c r="C149" s="10">
        <v>4</v>
      </c>
      <c r="D149" s="11" t="s">
        <v>159</v>
      </c>
      <c r="E149" s="148">
        <f>$E$9</f>
        <v>0</v>
      </c>
      <c r="F149" s="148"/>
      <c r="G149" s="148"/>
      <c r="H149" s="148"/>
    </row>
    <row r="150" spans="2:14" ht="13.2" customHeight="1">
      <c r="C150" s="12"/>
      <c r="D150" s="13"/>
    </row>
    <row r="151" spans="2:14" ht="13.2" customHeight="1">
      <c r="C151" s="10">
        <v>5</v>
      </c>
      <c r="D151" s="11" t="s">
        <v>103</v>
      </c>
      <c r="E151" s="148" t="str">
        <f>$E$11</f>
        <v>監督　　　名　　・　　選手　　　名　　・　　計　　　名</v>
      </c>
      <c r="F151" s="148"/>
      <c r="G151" s="148"/>
      <c r="H151" s="148"/>
    </row>
    <row r="152" spans="2:14" ht="13.2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>
      <c r="B153" s="134" t="s">
        <v>85</v>
      </c>
      <c r="C153" s="135"/>
      <c r="D153" s="31" t="s">
        <v>87</v>
      </c>
      <c r="E153" s="136" t="s">
        <v>71</v>
      </c>
      <c r="F153" s="139" t="s">
        <v>95</v>
      </c>
      <c r="G153" s="140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>
      <c r="B154" s="114"/>
      <c r="C154" s="115"/>
      <c r="D154" s="34" t="s">
        <v>88</v>
      </c>
      <c r="E154" s="137"/>
      <c r="F154" s="122"/>
      <c r="G154" s="141"/>
      <c r="H154" s="124" t="s">
        <v>168</v>
      </c>
      <c r="I154" s="126"/>
      <c r="J154" s="124" t="s">
        <v>99</v>
      </c>
      <c r="K154" s="126"/>
    </row>
    <row r="155" spans="2:14" ht="10.8" customHeight="1">
      <c r="B155" s="116"/>
      <c r="C155" s="117"/>
      <c r="D155" s="35" t="s">
        <v>89</v>
      </c>
      <c r="E155" s="138"/>
      <c r="F155" s="123"/>
      <c r="G155" s="142"/>
      <c r="H155" s="36" t="s">
        <v>166</v>
      </c>
      <c r="I155" s="37"/>
      <c r="J155" s="36" t="s">
        <v>169</v>
      </c>
      <c r="K155" s="37"/>
    </row>
    <row r="156" spans="2:14" ht="10.8" customHeight="1">
      <c r="B156" s="131" t="s">
        <v>90</v>
      </c>
      <c r="C156" s="91">
        <v>1</v>
      </c>
      <c r="D156" s="81" t="str">
        <f>IFERROR(VLOOKUP($N156,入力シート!$A$3:$U$52,6)&amp;"","")</f>
        <v/>
      </c>
      <c r="E156" s="94" t="str">
        <f>IFERROR(VLOOKUP($N156,入力シート!$A$3:$U$52,7)&amp;"","")</f>
        <v/>
      </c>
      <c r="F156" s="97" t="str">
        <f>IFERROR(VLOOKUP($N156,入力シート!$A$3:$U$52,11)&amp;"","")</f>
        <v/>
      </c>
      <c r="G156" s="127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6"/>
    </row>
    <row r="157" spans="2:14" ht="10.8" customHeight="1">
      <c r="B157" s="132"/>
      <c r="C157" s="92"/>
      <c r="D157" s="101" t="str">
        <f>IFERROR(VLOOKUP($N156,入力シート!$A$3:$U$52,5)&amp;"","")</f>
        <v/>
      </c>
      <c r="E157" s="95" t="e">
        <f>VLOOKUP($N$16,入力シート!$A$3:$U$52,6)</f>
        <v>#N/A</v>
      </c>
      <c r="F157" s="98" t="e">
        <f>VLOOKUP($N$16,入力シート!$A$3:$U$52,6)</f>
        <v>#N/A</v>
      </c>
      <c r="G157" s="128"/>
      <c r="H157" s="103" t="str">
        <f>IFERROR(VLOOKUP($N156,入力シート!$A$3:$U$52,15)&amp;"","")</f>
        <v/>
      </c>
      <c r="I157" s="104" t="e">
        <f>VLOOKUP($N$16,入力シート!$A$3:$U$52,6)</f>
        <v>#N/A</v>
      </c>
      <c r="J157" s="103" t="str">
        <f>IFERROR(VLOOKUP($N156,入力シート!$A$3:$U$52,18)&amp;"","")</f>
        <v/>
      </c>
      <c r="K157" s="107" t="e">
        <f>VLOOKUP($N$16,入力シート!$A$3:$U$52,6)</f>
        <v>#N/A</v>
      </c>
      <c r="N157" s="146"/>
    </row>
    <row r="158" spans="2:14" ht="10.8" customHeight="1">
      <c r="B158" s="132"/>
      <c r="C158" s="92"/>
      <c r="D158" s="102" t="e">
        <f>VLOOKUP($N$16,入力シート!$A$3:$U$52,6)</f>
        <v>#N/A</v>
      </c>
      <c r="E158" s="95" t="e">
        <f>VLOOKUP($N$16,入力シート!$A$3:$U$52,5)</f>
        <v>#N/A</v>
      </c>
      <c r="F158" s="98" t="e">
        <f>VLOOKUP($N$16,入力シート!$A$3:$U$52,5)</f>
        <v>#N/A</v>
      </c>
      <c r="G158" s="128"/>
      <c r="H158" s="103" t="e">
        <f>VLOOKUP($N$16,入力シート!$A$3:$U$52,5)</f>
        <v>#N/A</v>
      </c>
      <c r="I158" s="104" t="e">
        <f>VLOOKUP($N$16,入力シート!$A$3:$U$52,5)</f>
        <v>#N/A</v>
      </c>
      <c r="J158" s="103" t="e">
        <f>VLOOKUP($N$16,入力シート!$A$3:$U$52,5)</f>
        <v>#N/A</v>
      </c>
      <c r="K158" s="107" t="e">
        <f>VLOOKUP($N$16,入力シート!$A$3:$U$52,5)</f>
        <v>#N/A</v>
      </c>
      <c r="N158" s="146"/>
    </row>
    <row r="159" spans="2:14" ht="10.8" customHeight="1">
      <c r="B159" s="132"/>
      <c r="C159" s="92"/>
      <c r="D159" s="25" t="str">
        <f>IFERROR(IF(VLOOKUP($N156,入力シート!$A$3:$U$52,8)=0,"",VLOOKUP($N156,入力シート!$A$3:$U$52,8)),"")</f>
        <v/>
      </c>
      <c r="E159" s="96" t="e">
        <f>VLOOKUP($N$16,入力シート!$A$3:$U$52,6)</f>
        <v>#N/A</v>
      </c>
      <c r="F159" s="99" t="e">
        <f>VLOOKUP($N$16,入力シート!$A$3:$U$52,6)</f>
        <v>#N/A</v>
      </c>
      <c r="G159" s="133"/>
      <c r="H159" s="64" t="s">
        <v>165</v>
      </c>
      <c r="I159" s="65" t="str">
        <f>IFERROR(VLOOKUP($N156,入力シート!$A$3:$U$52,20)&amp;"","")</f>
        <v/>
      </c>
      <c r="J159" s="78" t="s">
        <v>167</v>
      </c>
      <c r="K159" s="66" t="str">
        <f>IFERROR(VLOOKUP($N156,入力シート!$A$3:$U$52,21)&amp;"","")</f>
        <v/>
      </c>
      <c r="N159" s="146"/>
    </row>
    <row r="160" spans="2:14" ht="10.8" customHeight="1">
      <c r="B160" s="132"/>
      <c r="C160" s="91">
        <v>2</v>
      </c>
      <c r="D160" s="81" t="str">
        <f>IFERROR(VLOOKUP($N160,入力シート!$A$3:$U$52,6)&amp;"","")</f>
        <v/>
      </c>
      <c r="E160" s="94" t="str">
        <f>IFERROR(VLOOKUP($N160,入力シート!$A$3:$U$52,7)&amp;"","")</f>
        <v/>
      </c>
      <c r="F160" s="97" t="str">
        <f>IFERROR(VLOOKUP($N160,入力シート!$A$3:$U$52,11)&amp;"","")</f>
        <v/>
      </c>
      <c r="G160" s="127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6"/>
    </row>
    <row r="161" spans="2:14" ht="10.8" customHeight="1">
      <c r="B161" s="132"/>
      <c r="C161" s="92"/>
      <c r="D161" s="101" t="str">
        <f>IFERROR(VLOOKUP($N160,入力シート!$A$3:$U$52,5)&amp;"","")</f>
        <v/>
      </c>
      <c r="E161" s="95" t="e">
        <f>VLOOKUP($N$16,入力シート!$A$3:$U$52,6)</f>
        <v>#N/A</v>
      </c>
      <c r="F161" s="98" t="e">
        <f>VLOOKUP($N$16,入力シート!$A$3:$U$52,6)</f>
        <v>#N/A</v>
      </c>
      <c r="G161" s="128"/>
      <c r="H161" s="103" t="str">
        <f>IFERROR(VLOOKUP($N160,入力シート!$A$3:$U$52,15)&amp;"","")</f>
        <v/>
      </c>
      <c r="I161" s="104" t="e">
        <f>VLOOKUP($N$16,入力シート!$A$3:$U$52,6)</f>
        <v>#N/A</v>
      </c>
      <c r="J161" s="103" t="str">
        <f>IFERROR(VLOOKUP($N160,入力シート!$A$3:$U$52,18)&amp;"","")</f>
        <v/>
      </c>
      <c r="K161" s="107" t="e">
        <f>VLOOKUP($N$16,入力シート!$A$3:$U$52,6)</f>
        <v>#N/A</v>
      </c>
      <c r="N161" s="146"/>
    </row>
    <row r="162" spans="2:14" ht="10.8" customHeight="1">
      <c r="B162" s="132"/>
      <c r="C162" s="92"/>
      <c r="D162" s="102" t="e">
        <f>VLOOKUP($N$16,入力シート!$A$3:$U$52,6)</f>
        <v>#N/A</v>
      </c>
      <c r="E162" s="95" t="e">
        <f>VLOOKUP($N$16,入力シート!$A$3:$U$52,5)</f>
        <v>#N/A</v>
      </c>
      <c r="F162" s="98" t="e">
        <f>VLOOKUP($N$16,入力シート!$A$3:$U$52,5)</f>
        <v>#N/A</v>
      </c>
      <c r="G162" s="128"/>
      <c r="H162" s="105" t="e">
        <f>VLOOKUP($N$16,入力シート!$A$3:$U$52,5)</f>
        <v>#N/A</v>
      </c>
      <c r="I162" s="106" t="e">
        <f>VLOOKUP($N$16,入力シート!$A$3:$U$52,5)</f>
        <v>#N/A</v>
      </c>
      <c r="J162" s="105" t="e">
        <f>VLOOKUP($N$16,入力シート!$A$3:$U$52,5)</f>
        <v>#N/A</v>
      </c>
      <c r="K162" s="108" t="e">
        <f>VLOOKUP($N$16,入力シート!$A$3:$U$52,5)</f>
        <v>#N/A</v>
      </c>
      <c r="N162" s="146"/>
    </row>
    <row r="163" spans="2:14" ht="10.8" customHeight="1" thickBot="1">
      <c r="B163" s="132"/>
      <c r="C163" s="92"/>
      <c r="D163" s="25" t="str">
        <f>IFERROR(IF(VLOOKUP($N160,入力シート!$A$3:$U$52,8)=0,"",VLOOKUP($N160,入力シート!$A$3:$U$52,8)),"")</f>
        <v/>
      </c>
      <c r="E163" s="95" t="e">
        <f>VLOOKUP($N$16,入力シート!$A$3:$U$52,6)</f>
        <v>#N/A</v>
      </c>
      <c r="F163" s="98" t="e">
        <f>VLOOKUP($N$16,入力シート!$A$3:$U$52,6)</f>
        <v>#N/A</v>
      </c>
      <c r="G163" s="128"/>
      <c r="H163" s="27" t="s">
        <v>165</v>
      </c>
      <c r="I163" s="68" t="str">
        <f>IFERROR(VLOOKUP($N160,入力シート!$A$3:$U$52,20)&amp;"","")</f>
        <v/>
      </c>
      <c r="J163" s="79" t="s">
        <v>167</v>
      </c>
      <c r="K163" s="72" t="str">
        <f>IFERROR(VLOOKUP($N160,入力シート!$A$3:$U$52,21)&amp;"","")</f>
        <v/>
      </c>
      <c r="N163" s="146"/>
    </row>
    <row r="164" spans="2:14" ht="10.8" customHeight="1" thickTop="1">
      <c r="B164" s="112" t="s">
        <v>85</v>
      </c>
      <c r="C164" s="113"/>
      <c r="D164" s="38" t="s">
        <v>87</v>
      </c>
      <c r="E164" s="118" t="s">
        <v>71</v>
      </c>
      <c r="F164" s="121" t="s">
        <v>95</v>
      </c>
      <c r="G164" s="11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>
      <c r="B165" s="114"/>
      <c r="C165" s="115"/>
      <c r="D165" s="34" t="s">
        <v>88</v>
      </c>
      <c r="E165" s="119"/>
      <c r="F165" s="122"/>
      <c r="G165" s="119"/>
      <c r="H165" s="124" t="s">
        <v>168</v>
      </c>
      <c r="I165" s="125"/>
      <c r="J165" s="124" t="s">
        <v>99</v>
      </c>
      <c r="K165" s="126"/>
      <c r="N165" s="19"/>
    </row>
    <row r="166" spans="2:14" ht="10.8" customHeight="1">
      <c r="B166" s="116"/>
      <c r="C166" s="117"/>
      <c r="D166" s="35" t="s">
        <v>89</v>
      </c>
      <c r="E166" s="120"/>
      <c r="F166" s="123"/>
      <c r="G166" s="120"/>
      <c r="H166" s="36" t="s">
        <v>166</v>
      </c>
      <c r="I166" s="75"/>
      <c r="J166" s="36" t="s">
        <v>169</v>
      </c>
      <c r="K166" s="37"/>
      <c r="N166" s="19"/>
    </row>
    <row r="167" spans="2:14" ht="10.8" customHeight="1">
      <c r="B167" s="109" t="s">
        <v>92</v>
      </c>
      <c r="C167" s="92">
        <v>1</v>
      </c>
      <c r="D167" s="81" t="str">
        <f>IFERROR(VLOOKUP($N167,入力シート!$A$3:$U$52,6)&amp;"","")</f>
        <v/>
      </c>
      <c r="E167" s="94" t="str">
        <f>IFERROR(VLOOKUP($N167,入力シート!$A$3:$U$52,7)&amp;"","")</f>
        <v/>
      </c>
      <c r="F167" s="97" t="str">
        <f>IFERROR(VLOOKUP($N167,入力シート!$A$3:$U$52,11)&amp;"","")</f>
        <v/>
      </c>
      <c r="G167" s="94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6"/>
    </row>
    <row r="168" spans="2:14" ht="10.8" customHeight="1">
      <c r="B168" s="110"/>
      <c r="C168" s="92"/>
      <c r="D168" s="101" t="str">
        <f>IFERROR(VLOOKUP($N167,入力シート!$A$3:$U$52,5)&amp;"","")</f>
        <v/>
      </c>
      <c r="E168" s="95" t="e">
        <f>VLOOKUP($N$16,入力シート!$A$3:$U$52,6)</f>
        <v>#N/A</v>
      </c>
      <c r="F168" s="98" t="e">
        <f>VLOOKUP($N$16,入力シート!$A$3:$U$52,6)</f>
        <v>#N/A</v>
      </c>
      <c r="G168" s="95" t="e">
        <f>VLOOKUP($N$16,入力シート!$A$3:$U$52,6)</f>
        <v>#N/A</v>
      </c>
      <c r="H168" s="103" t="str">
        <f>IFERROR(VLOOKUP($N167,入力シート!$A$3:$U$52,15)&amp;"","")</f>
        <v/>
      </c>
      <c r="I168" s="104" t="e">
        <f>VLOOKUP($N$16,入力シート!$A$3:$U$52,6)</f>
        <v>#N/A</v>
      </c>
      <c r="J168" s="103" t="str">
        <f>IFERROR(VLOOKUP($N167,入力シート!$A$3:$U$52,18)&amp;"","")</f>
        <v/>
      </c>
      <c r="K168" s="107" t="e">
        <f>VLOOKUP($N$16,入力シート!$A$3:$U$52,6)</f>
        <v>#N/A</v>
      </c>
      <c r="N168" s="146"/>
    </row>
    <row r="169" spans="2:14" ht="10.8" customHeight="1">
      <c r="B169" s="110"/>
      <c r="C169" s="92"/>
      <c r="D169" s="102" t="e">
        <f>VLOOKUP($N$16,入力シート!$A$3:$U$52,6)</f>
        <v>#N/A</v>
      </c>
      <c r="E169" s="95" t="e">
        <f>VLOOKUP($N$16,入力シート!$A$3:$U$52,5)</f>
        <v>#N/A</v>
      </c>
      <c r="F169" s="98" t="e">
        <f>VLOOKUP($N$16,入力シート!$A$3:$U$52,5)</f>
        <v>#N/A</v>
      </c>
      <c r="G169" s="95" t="e">
        <f>VLOOKUP($N$16,入力シート!$A$3:$U$52,5)</f>
        <v>#N/A</v>
      </c>
      <c r="H169" s="103" t="e">
        <f>VLOOKUP($N$16,入力シート!$A$3:$U$52,5)</f>
        <v>#N/A</v>
      </c>
      <c r="I169" s="104" t="e">
        <f>VLOOKUP($N$16,入力シート!$A$3:$U$52,5)</f>
        <v>#N/A</v>
      </c>
      <c r="J169" s="103" t="e">
        <f>VLOOKUP($N$16,入力シート!$A$3:$U$52,5)</f>
        <v>#N/A</v>
      </c>
      <c r="K169" s="107" t="e">
        <f>VLOOKUP($N$16,入力シート!$A$3:$U$52,5)</f>
        <v>#N/A</v>
      </c>
      <c r="N169" s="146"/>
    </row>
    <row r="170" spans="2:14" ht="10.8" customHeight="1">
      <c r="B170" s="110"/>
      <c r="C170" s="93"/>
      <c r="D170" s="25" t="str">
        <f>IFERROR(IF(VLOOKUP($N167,入力シート!$A$3:$U$52,8)=0,"",VLOOKUP($N167,入力シート!$A$3:$U$52,8)),"")</f>
        <v/>
      </c>
      <c r="E170" s="96" t="e">
        <f>VLOOKUP($N$16,入力シート!$A$3:$U$52,6)</f>
        <v>#N/A</v>
      </c>
      <c r="F170" s="99" t="e">
        <f>VLOOKUP($N$16,入力シート!$A$3:$U$52,6)</f>
        <v>#N/A</v>
      </c>
      <c r="G170" s="96" t="e">
        <f>VLOOKUP($N$16,入力シート!$A$3:$U$52,6)</f>
        <v>#N/A</v>
      </c>
      <c r="H170" s="71" t="s">
        <v>165</v>
      </c>
      <c r="I170" s="65" t="str">
        <f>IFERROR(VLOOKUP($N167,入力シート!$A$3:$U$52,20)&amp;"","")</f>
        <v/>
      </c>
      <c r="J170" s="80" t="s">
        <v>167</v>
      </c>
      <c r="K170" s="66" t="str">
        <f>IFERROR(VLOOKUP($N167,入力シート!$A$3:$U$52,21)&amp;"","")</f>
        <v/>
      </c>
      <c r="N170" s="146"/>
    </row>
    <row r="171" spans="2:14" ht="10.8" customHeight="1">
      <c r="B171" s="110"/>
      <c r="C171" s="91">
        <v>2</v>
      </c>
      <c r="D171" s="81" t="str">
        <f>IFERROR(VLOOKUP($N171,入力シート!$A$3:$U$52,6)&amp;"","")</f>
        <v/>
      </c>
      <c r="E171" s="94" t="str">
        <f>IFERROR(VLOOKUP($N171,入力シート!$A$3:$U$52,7)&amp;"","")</f>
        <v/>
      </c>
      <c r="F171" s="97" t="str">
        <f>IFERROR(VLOOKUP($N171,入力シート!$A$3:$U$52,11)&amp;"","")</f>
        <v/>
      </c>
      <c r="G171" s="94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6"/>
    </row>
    <row r="172" spans="2:14" ht="10.8" customHeight="1">
      <c r="B172" s="110"/>
      <c r="C172" s="92"/>
      <c r="D172" s="101" t="str">
        <f>IFERROR(VLOOKUP($N171,入力シート!$A$3:$U$52,5)&amp;"","")</f>
        <v/>
      </c>
      <c r="E172" s="95" t="e">
        <f>VLOOKUP($N$16,入力シート!$A$3:$U$52,6)</f>
        <v>#N/A</v>
      </c>
      <c r="F172" s="98" t="e">
        <f>VLOOKUP($N$16,入力シート!$A$3:$U$52,6)</f>
        <v>#N/A</v>
      </c>
      <c r="G172" s="95" t="e">
        <f>VLOOKUP($N$16,入力シート!$A$3:$U$52,6)</f>
        <v>#N/A</v>
      </c>
      <c r="H172" s="103" t="str">
        <f>IFERROR(VLOOKUP($N171,入力シート!$A$3:$U$52,15)&amp;"","")</f>
        <v/>
      </c>
      <c r="I172" s="104" t="e">
        <f>VLOOKUP($N$16,入力シート!$A$3:$U$52,6)</f>
        <v>#N/A</v>
      </c>
      <c r="J172" s="103" t="str">
        <f>IFERROR(VLOOKUP($N171,入力シート!$A$3:$U$52,18)&amp;"","")</f>
        <v/>
      </c>
      <c r="K172" s="107" t="e">
        <f>VLOOKUP($N$16,入力シート!$A$3:$U$52,6)</f>
        <v>#N/A</v>
      </c>
      <c r="N172" s="146"/>
    </row>
    <row r="173" spans="2:14" ht="10.8" customHeight="1">
      <c r="B173" s="110"/>
      <c r="C173" s="92"/>
      <c r="D173" s="102" t="e">
        <f>VLOOKUP($N$16,入力シート!$A$3:$U$52,6)</f>
        <v>#N/A</v>
      </c>
      <c r="E173" s="95" t="e">
        <f>VLOOKUP($N$16,入力シート!$A$3:$U$52,5)</f>
        <v>#N/A</v>
      </c>
      <c r="F173" s="98" t="e">
        <f>VLOOKUP($N$16,入力シート!$A$3:$U$52,5)</f>
        <v>#N/A</v>
      </c>
      <c r="G173" s="95" t="e">
        <f>VLOOKUP($N$16,入力シート!$A$3:$U$52,5)</f>
        <v>#N/A</v>
      </c>
      <c r="H173" s="105" t="e">
        <f>VLOOKUP($N$16,入力シート!$A$3:$U$52,5)</f>
        <v>#N/A</v>
      </c>
      <c r="I173" s="106" t="e">
        <f>VLOOKUP($N$16,入力シート!$A$3:$U$52,5)</f>
        <v>#N/A</v>
      </c>
      <c r="J173" s="105" t="e">
        <f>VLOOKUP($N$16,入力シート!$A$3:$U$52,5)</f>
        <v>#N/A</v>
      </c>
      <c r="K173" s="108" t="e">
        <f>VLOOKUP($N$16,入力シート!$A$3:$U$52,5)</f>
        <v>#N/A</v>
      </c>
      <c r="N173" s="146"/>
    </row>
    <row r="174" spans="2:14" ht="10.8" customHeight="1">
      <c r="B174" s="110"/>
      <c r="C174" s="93"/>
      <c r="D174" s="25" t="str">
        <f>IFERROR(IF(VLOOKUP($N171,入力シート!$A$3:$U$52,8)=0,"",VLOOKUP($N171,入力シート!$A$3:$U$52,8)),"")</f>
        <v/>
      </c>
      <c r="E174" s="96" t="e">
        <f>VLOOKUP($N$16,入力シート!$A$3:$U$52,6)</f>
        <v>#N/A</v>
      </c>
      <c r="F174" s="99" t="e">
        <f>VLOOKUP($N$16,入力シート!$A$3:$U$52,6)</f>
        <v>#N/A</v>
      </c>
      <c r="G174" s="96" t="e">
        <f>VLOOKUP($N$16,入力シート!$A$3:$U$52,6)</f>
        <v>#N/A</v>
      </c>
      <c r="H174" s="28" t="s">
        <v>165</v>
      </c>
      <c r="I174" s="67" t="str">
        <f>IFERROR(VLOOKUP($N171,入力シート!$A$3:$U$52,20)&amp;"","")</f>
        <v/>
      </c>
      <c r="J174" s="29" t="s">
        <v>167</v>
      </c>
      <c r="K174" s="26" t="str">
        <f>IFERROR(VLOOKUP($N171,入力シート!$A$3:$U$52,21)&amp;"","")</f>
        <v/>
      </c>
      <c r="N174" s="146"/>
    </row>
    <row r="175" spans="2:14" ht="10.8" customHeight="1">
      <c r="B175" s="110"/>
      <c r="C175" s="92">
        <v>3</v>
      </c>
      <c r="D175" s="81" t="str">
        <f>IFERROR(VLOOKUP($N175,入力シート!$A$3:$U$52,6)&amp;"","")</f>
        <v/>
      </c>
      <c r="E175" s="94" t="str">
        <f>IFERROR(VLOOKUP($N175,入力シート!$A$3:$U$52,7)&amp;"","")</f>
        <v/>
      </c>
      <c r="F175" s="97" t="str">
        <f>IFERROR(VLOOKUP($N175,入力シート!$A$3:$U$52,11)&amp;"","")</f>
        <v/>
      </c>
      <c r="G175" s="94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6"/>
    </row>
    <row r="176" spans="2:14" ht="10.8" customHeight="1">
      <c r="B176" s="110"/>
      <c r="C176" s="92"/>
      <c r="D176" s="101" t="str">
        <f>IFERROR(VLOOKUP($N175,入力シート!$A$3:$U$52,5)&amp;"","")</f>
        <v/>
      </c>
      <c r="E176" s="95" t="e">
        <f>VLOOKUP($N$16,入力シート!$A$3:$U$52,6)</f>
        <v>#N/A</v>
      </c>
      <c r="F176" s="98" t="e">
        <f>VLOOKUP($N$16,入力シート!$A$3:$U$52,6)</f>
        <v>#N/A</v>
      </c>
      <c r="G176" s="95" t="e">
        <f>VLOOKUP($N$16,入力シート!$A$3:$U$52,6)</f>
        <v>#N/A</v>
      </c>
      <c r="H176" s="103" t="str">
        <f>IFERROR(VLOOKUP($N175,入力シート!$A$3:$U$52,15)&amp;"","")</f>
        <v/>
      </c>
      <c r="I176" s="104" t="e">
        <f>VLOOKUP($N$16,入力シート!$A$3:$U$52,6)</f>
        <v>#N/A</v>
      </c>
      <c r="J176" s="103" t="str">
        <f>IFERROR(VLOOKUP($N175,入力シート!$A$3:$U$52,18)&amp;"","")</f>
        <v/>
      </c>
      <c r="K176" s="107" t="e">
        <f>VLOOKUP($N$16,入力シート!$A$3:$U$52,6)</f>
        <v>#N/A</v>
      </c>
      <c r="N176" s="146"/>
    </row>
    <row r="177" spans="2:14" ht="10.8" customHeight="1">
      <c r="B177" s="110"/>
      <c r="C177" s="92"/>
      <c r="D177" s="102" t="e">
        <f>VLOOKUP($N$16,入力シート!$A$3:$U$52,6)</f>
        <v>#N/A</v>
      </c>
      <c r="E177" s="95" t="e">
        <f>VLOOKUP($N$16,入力シート!$A$3:$U$52,5)</f>
        <v>#N/A</v>
      </c>
      <c r="F177" s="98" t="e">
        <f>VLOOKUP($N$16,入力シート!$A$3:$U$52,5)</f>
        <v>#N/A</v>
      </c>
      <c r="G177" s="95" t="e">
        <f>VLOOKUP($N$16,入力シート!$A$3:$U$52,5)</f>
        <v>#N/A</v>
      </c>
      <c r="H177" s="103" t="e">
        <f>VLOOKUP($N$16,入力シート!$A$3:$U$52,5)</f>
        <v>#N/A</v>
      </c>
      <c r="I177" s="104" t="e">
        <f>VLOOKUP($N$16,入力シート!$A$3:$U$52,5)</f>
        <v>#N/A</v>
      </c>
      <c r="J177" s="103" t="e">
        <f>VLOOKUP($N$16,入力シート!$A$3:$U$52,5)</f>
        <v>#N/A</v>
      </c>
      <c r="K177" s="107" t="e">
        <f>VLOOKUP($N$16,入力シート!$A$3:$U$52,5)</f>
        <v>#N/A</v>
      </c>
      <c r="N177" s="146"/>
    </row>
    <row r="178" spans="2:14" ht="10.8" customHeight="1">
      <c r="B178" s="110"/>
      <c r="C178" s="93"/>
      <c r="D178" s="25" t="str">
        <f>IFERROR(IF(VLOOKUP($N175,入力シート!$A$3:$U$52,8)=0,"",VLOOKUP($N175,入力シート!$A$3:$U$52,8)),"")</f>
        <v/>
      </c>
      <c r="E178" s="96" t="e">
        <f>VLOOKUP($N$16,入力シート!$A$3:$U$52,6)</f>
        <v>#N/A</v>
      </c>
      <c r="F178" s="99" t="e">
        <f>VLOOKUP($N$16,入力シート!$A$3:$U$52,6)</f>
        <v>#N/A</v>
      </c>
      <c r="G178" s="96" t="e">
        <f>VLOOKUP($N$16,入力シート!$A$3:$U$52,6)</f>
        <v>#N/A</v>
      </c>
      <c r="H178" s="71" t="s">
        <v>165</v>
      </c>
      <c r="I178" s="65" t="str">
        <f>IFERROR(VLOOKUP($N175,入力シート!$A$3:$U$52,20)&amp;"","")</f>
        <v/>
      </c>
      <c r="J178" s="80" t="s">
        <v>167</v>
      </c>
      <c r="K178" s="66" t="str">
        <f>IFERROR(VLOOKUP($N175,入力シート!$A$3:$U$52,21)&amp;"","")</f>
        <v/>
      </c>
      <c r="N178" s="146"/>
    </row>
    <row r="179" spans="2:14" ht="10.8" customHeight="1">
      <c r="B179" s="110"/>
      <c r="C179" s="91">
        <v>4</v>
      </c>
      <c r="D179" s="81" t="str">
        <f>IFERROR(VLOOKUP($N179,入力シート!$A$3:$U$52,6)&amp;"","")</f>
        <v/>
      </c>
      <c r="E179" s="94" t="str">
        <f>IFERROR(VLOOKUP($N179,入力シート!$A$3:$U$52,7)&amp;"","")</f>
        <v/>
      </c>
      <c r="F179" s="97" t="str">
        <f>IFERROR(VLOOKUP($N179,入力シート!$A$3:$U$52,11)&amp;"","")</f>
        <v/>
      </c>
      <c r="G179" s="94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6"/>
    </row>
    <row r="180" spans="2:14" ht="10.8" customHeight="1">
      <c r="B180" s="110"/>
      <c r="C180" s="92"/>
      <c r="D180" s="101" t="str">
        <f>IFERROR(VLOOKUP($N179,入力シート!$A$3:$U$52,5)&amp;"","")</f>
        <v/>
      </c>
      <c r="E180" s="95" t="e">
        <f>VLOOKUP($N$16,入力シート!$A$3:$U$52,6)</f>
        <v>#N/A</v>
      </c>
      <c r="F180" s="98" t="e">
        <f>VLOOKUP($N$16,入力シート!$A$3:$U$52,6)</f>
        <v>#N/A</v>
      </c>
      <c r="G180" s="95" t="e">
        <f>VLOOKUP($N$16,入力シート!$A$3:$U$52,6)</f>
        <v>#N/A</v>
      </c>
      <c r="H180" s="103" t="str">
        <f>IFERROR(VLOOKUP($N179,入力シート!$A$3:$U$52,15)&amp;"","")</f>
        <v/>
      </c>
      <c r="I180" s="104" t="e">
        <f>VLOOKUP($N$16,入力シート!$A$3:$U$52,6)</f>
        <v>#N/A</v>
      </c>
      <c r="J180" s="103" t="str">
        <f>IFERROR(VLOOKUP($N179,入力シート!$A$3:$U$52,18)&amp;"","")</f>
        <v/>
      </c>
      <c r="K180" s="107" t="e">
        <f>VLOOKUP($N$16,入力シート!$A$3:$U$52,6)</f>
        <v>#N/A</v>
      </c>
      <c r="N180" s="146"/>
    </row>
    <row r="181" spans="2:14" ht="10.8" customHeight="1">
      <c r="B181" s="110"/>
      <c r="C181" s="92"/>
      <c r="D181" s="102" t="e">
        <f>VLOOKUP($N$16,入力シート!$A$3:$U$52,6)</f>
        <v>#N/A</v>
      </c>
      <c r="E181" s="95" t="e">
        <f>VLOOKUP($N$16,入力シート!$A$3:$U$52,5)</f>
        <v>#N/A</v>
      </c>
      <c r="F181" s="98" t="e">
        <f>VLOOKUP($N$16,入力シート!$A$3:$U$52,5)</f>
        <v>#N/A</v>
      </c>
      <c r="G181" s="95" t="e">
        <f>VLOOKUP($N$16,入力シート!$A$3:$U$52,5)</f>
        <v>#N/A</v>
      </c>
      <c r="H181" s="105" t="e">
        <f>VLOOKUP($N$16,入力シート!$A$3:$U$52,5)</f>
        <v>#N/A</v>
      </c>
      <c r="I181" s="106" t="e">
        <f>VLOOKUP($N$16,入力シート!$A$3:$U$52,5)</f>
        <v>#N/A</v>
      </c>
      <c r="J181" s="105" t="e">
        <f>VLOOKUP($N$16,入力シート!$A$3:$U$52,5)</f>
        <v>#N/A</v>
      </c>
      <c r="K181" s="108" t="e">
        <f>VLOOKUP($N$16,入力シート!$A$3:$U$52,5)</f>
        <v>#N/A</v>
      </c>
      <c r="N181" s="146"/>
    </row>
    <row r="182" spans="2:14" ht="10.8" customHeight="1">
      <c r="B182" s="110"/>
      <c r="C182" s="93"/>
      <c r="D182" s="25" t="str">
        <f>IFERROR(IF(VLOOKUP($N179,入力シート!$A$3:$U$52,8)=0,"",VLOOKUP($N179,入力シート!$A$3:$U$52,8)),"")</f>
        <v/>
      </c>
      <c r="E182" s="96" t="e">
        <f>VLOOKUP($N$16,入力シート!$A$3:$U$52,6)</f>
        <v>#N/A</v>
      </c>
      <c r="F182" s="99" t="e">
        <f>VLOOKUP($N$16,入力シート!$A$3:$U$52,6)</f>
        <v>#N/A</v>
      </c>
      <c r="G182" s="96" t="e">
        <f>VLOOKUP($N$16,入力シート!$A$3:$U$52,6)</f>
        <v>#N/A</v>
      </c>
      <c r="H182" s="28" t="s">
        <v>165</v>
      </c>
      <c r="I182" s="67" t="str">
        <f>IFERROR(VLOOKUP($N179,入力シート!$A$3:$U$52,20)&amp;"","")</f>
        <v/>
      </c>
      <c r="J182" s="29" t="s">
        <v>167</v>
      </c>
      <c r="K182" s="26" t="str">
        <f>IFERROR(VLOOKUP($N179,入力シート!$A$3:$U$52,21)&amp;"","")</f>
        <v/>
      </c>
      <c r="N182" s="146"/>
    </row>
    <row r="183" spans="2:14" ht="10.8" customHeight="1">
      <c r="B183" s="110"/>
      <c r="C183" s="92">
        <v>5</v>
      </c>
      <c r="D183" s="81" t="str">
        <f>IFERROR(VLOOKUP($N183,入力シート!$A$3:$U$52,6)&amp;"","")</f>
        <v/>
      </c>
      <c r="E183" s="94" t="str">
        <f>IFERROR(VLOOKUP($N183,入力シート!$A$3:$U$52,7)&amp;"","")</f>
        <v/>
      </c>
      <c r="F183" s="97" t="str">
        <f>IFERROR(VLOOKUP($N183,入力シート!$A$3:$U$52,11)&amp;"","")</f>
        <v/>
      </c>
      <c r="G183" s="94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6"/>
    </row>
    <row r="184" spans="2:14" ht="10.8" customHeight="1">
      <c r="B184" s="110"/>
      <c r="C184" s="92"/>
      <c r="D184" s="101" t="str">
        <f>IFERROR(VLOOKUP($N183,入力シート!$A$3:$U$52,5)&amp;"","")</f>
        <v/>
      </c>
      <c r="E184" s="95" t="e">
        <f>VLOOKUP($N$16,入力シート!$A$3:$U$52,6)</f>
        <v>#N/A</v>
      </c>
      <c r="F184" s="98" t="e">
        <f>VLOOKUP($N$16,入力シート!$A$3:$U$52,6)</f>
        <v>#N/A</v>
      </c>
      <c r="G184" s="95" t="e">
        <f>VLOOKUP($N$16,入力シート!$A$3:$U$52,6)</f>
        <v>#N/A</v>
      </c>
      <c r="H184" s="103" t="str">
        <f>IFERROR(VLOOKUP($N183,入力シート!$A$3:$U$52,15)&amp;"","")</f>
        <v/>
      </c>
      <c r="I184" s="104" t="e">
        <f>VLOOKUP($N$16,入力シート!$A$3:$U$52,6)</f>
        <v>#N/A</v>
      </c>
      <c r="J184" s="103" t="str">
        <f>IFERROR(VLOOKUP($N183,入力シート!$A$3:$U$52,18)&amp;"","")</f>
        <v/>
      </c>
      <c r="K184" s="107" t="e">
        <f>VLOOKUP($N$16,入力シート!$A$3:$U$52,6)</f>
        <v>#N/A</v>
      </c>
      <c r="N184" s="146"/>
    </row>
    <row r="185" spans="2:14" ht="10.8" customHeight="1">
      <c r="B185" s="110"/>
      <c r="C185" s="92"/>
      <c r="D185" s="102" t="e">
        <f>VLOOKUP($N$16,入力シート!$A$3:$U$52,6)</f>
        <v>#N/A</v>
      </c>
      <c r="E185" s="95" t="e">
        <f>VLOOKUP($N$16,入力シート!$A$3:$U$52,5)</f>
        <v>#N/A</v>
      </c>
      <c r="F185" s="98" t="e">
        <f>VLOOKUP($N$16,入力シート!$A$3:$U$52,5)</f>
        <v>#N/A</v>
      </c>
      <c r="G185" s="95" t="e">
        <f>VLOOKUP($N$16,入力シート!$A$3:$U$52,5)</f>
        <v>#N/A</v>
      </c>
      <c r="H185" s="103" t="e">
        <f>VLOOKUP($N$16,入力シート!$A$3:$U$52,5)</f>
        <v>#N/A</v>
      </c>
      <c r="I185" s="104" t="e">
        <f>VLOOKUP($N$16,入力シート!$A$3:$U$52,5)</f>
        <v>#N/A</v>
      </c>
      <c r="J185" s="103" t="e">
        <f>VLOOKUP($N$16,入力シート!$A$3:$U$52,5)</f>
        <v>#N/A</v>
      </c>
      <c r="K185" s="107" t="e">
        <f>VLOOKUP($N$16,入力シート!$A$3:$U$52,5)</f>
        <v>#N/A</v>
      </c>
      <c r="N185" s="146"/>
    </row>
    <row r="186" spans="2:14" ht="10.8" customHeight="1">
      <c r="B186" s="110"/>
      <c r="C186" s="93"/>
      <c r="D186" s="25" t="str">
        <f>IFERROR(IF(VLOOKUP($N183,入力シート!$A$3:$U$52,8)=0,"",VLOOKUP($N183,入力シート!$A$3:$U$52,8)),"")</f>
        <v/>
      </c>
      <c r="E186" s="96" t="e">
        <f>VLOOKUP($N$16,入力シート!$A$3:$U$52,6)</f>
        <v>#N/A</v>
      </c>
      <c r="F186" s="99" t="e">
        <f>VLOOKUP($N$16,入力シート!$A$3:$U$52,6)</f>
        <v>#N/A</v>
      </c>
      <c r="G186" s="96" t="e">
        <f>VLOOKUP($N$16,入力シート!$A$3:$U$52,6)</f>
        <v>#N/A</v>
      </c>
      <c r="H186" s="71" t="s">
        <v>165</v>
      </c>
      <c r="I186" s="65" t="str">
        <f>IFERROR(VLOOKUP($N183,入力シート!$A$3:$U$52,20)&amp;"","")</f>
        <v/>
      </c>
      <c r="J186" s="80" t="s">
        <v>167</v>
      </c>
      <c r="K186" s="66" t="str">
        <f>IFERROR(VLOOKUP($N183,入力シート!$A$3:$U$52,21)&amp;"","")</f>
        <v/>
      </c>
      <c r="N186" s="146"/>
    </row>
    <row r="187" spans="2:14" ht="10.8" customHeight="1">
      <c r="B187" s="110"/>
      <c r="C187" s="91">
        <v>6</v>
      </c>
      <c r="D187" s="81" t="str">
        <f>IFERROR(VLOOKUP($N187,入力シート!$A$3:$U$52,6)&amp;"","")</f>
        <v/>
      </c>
      <c r="E187" s="94" t="str">
        <f>IFERROR(VLOOKUP($N187,入力シート!$A$3:$U$52,7)&amp;"","")</f>
        <v/>
      </c>
      <c r="F187" s="97" t="str">
        <f>IFERROR(VLOOKUP($N187,入力シート!$A$3:$U$52,11)&amp;"","")</f>
        <v/>
      </c>
      <c r="G187" s="94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6"/>
    </row>
    <row r="188" spans="2:14" ht="10.8" customHeight="1">
      <c r="B188" s="110"/>
      <c r="C188" s="92"/>
      <c r="D188" s="101" t="str">
        <f>IFERROR(VLOOKUP($N187,入力シート!$A$3:$U$52,5)&amp;"","")</f>
        <v/>
      </c>
      <c r="E188" s="95" t="e">
        <f>VLOOKUP($N$16,入力シート!$A$3:$U$52,6)</f>
        <v>#N/A</v>
      </c>
      <c r="F188" s="98" t="e">
        <f>VLOOKUP($N$16,入力シート!$A$3:$U$52,6)</f>
        <v>#N/A</v>
      </c>
      <c r="G188" s="95" t="e">
        <f>VLOOKUP($N$16,入力シート!$A$3:$U$52,6)</f>
        <v>#N/A</v>
      </c>
      <c r="H188" s="103" t="str">
        <f>IFERROR(VLOOKUP($N187,入力シート!$A$3:$U$52,15)&amp;"","")</f>
        <v/>
      </c>
      <c r="I188" s="104" t="e">
        <f>VLOOKUP($N$16,入力シート!$A$3:$U$52,6)</f>
        <v>#N/A</v>
      </c>
      <c r="J188" s="103" t="str">
        <f>IFERROR(VLOOKUP($N187,入力シート!$A$3:$U$52,18)&amp;"","")</f>
        <v/>
      </c>
      <c r="K188" s="107" t="e">
        <f>VLOOKUP($N$16,入力シート!$A$3:$U$52,6)</f>
        <v>#N/A</v>
      </c>
      <c r="N188" s="146"/>
    </row>
    <row r="189" spans="2:14" ht="10.8" customHeight="1">
      <c r="B189" s="110"/>
      <c r="C189" s="92"/>
      <c r="D189" s="102" t="e">
        <f>VLOOKUP($N$16,入力シート!$A$3:$U$52,6)</f>
        <v>#N/A</v>
      </c>
      <c r="E189" s="95" t="e">
        <f>VLOOKUP($N$16,入力シート!$A$3:$U$52,5)</f>
        <v>#N/A</v>
      </c>
      <c r="F189" s="98" t="e">
        <f>VLOOKUP($N$16,入力シート!$A$3:$U$52,5)</f>
        <v>#N/A</v>
      </c>
      <c r="G189" s="95" t="e">
        <f>VLOOKUP($N$16,入力シート!$A$3:$U$52,5)</f>
        <v>#N/A</v>
      </c>
      <c r="H189" s="105" t="e">
        <f>VLOOKUP($N$16,入力シート!$A$3:$U$52,5)</f>
        <v>#N/A</v>
      </c>
      <c r="I189" s="106" t="e">
        <f>VLOOKUP($N$16,入力シート!$A$3:$U$52,5)</f>
        <v>#N/A</v>
      </c>
      <c r="J189" s="105" t="e">
        <f>VLOOKUP($N$16,入力シート!$A$3:$U$52,5)</f>
        <v>#N/A</v>
      </c>
      <c r="K189" s="108" t="e">
        <f>VLOOKUP($N$16,入力シート!$A$3:$U$52,5)</f>
        <v>#N/A</v>
      </c>
      <c r="N189" s="146"/>
    </row>
    <row r="190" spans="2:14" ht="10.8" customHeight="1">
      <c r="B190" s="110"/>
      <c r="C190" s="93"/>
      <c r="D190" s="25" t="str">
        <f>IFERROR(IF(VLOOKUP($N187,入力シート!$A$3:$U$52,8)=0,"",VLOOKUP($N187,入力シート!$A$3:$U$52,8)),"")</f>
        <v/>
      </c>
      <c r="E190" s="96" t="e">
        <f>VLOOKUP($N$16,入力シート!$A$3:$U$52,6)</f>
        <v>#N/A</v>
      </c>
      <c r="F190" s="99" t="e">
        <f>VLOOKUP($N$16,入力シート!$A$3:$U$52,6)</f>
        <v>#N/A</v>
      </c>
      <c r="G190" s="96" t="e">
        <f>VLOOKUP($N$16,入力シート!$A$3:$U$52,6)</f>
        <v>#N/A</v>
      </c>
      <c r="H190" s="28" t="s">
        <v>165</v>
      </c>
      <c r="I190" s="67" t="str">
        <f>IFERROR(VLOOKUP($N187,入力シート!$A$3:$U$52,20)&amp;"","")</f>
        <v/>
      </c>
      <c r="J190" s="29" t="s">
        <v>167</v>
      </c>
      <c r="K190" s="26" t="str">
        <f>IFERROR(VLOOKUP($N187,入力シート!$A$3:$U$52,21)&amp;"","")</f>
        <v/>
      </c>
      <c r="N190" s="146"/>
    </row>
    <row r="191" spans="2:14" ht="10.8" customHeight="1">
      <c r="B191" s="110"/>
      <c r="C191" s="92">
        <v>7</v>
      </c>
      <c r="D191" s="81" t="str">
        <f>IFERROR(VLOOKUP($N191,入力シート!$A$3:$U$52,6)&amp;"","")</f>
        <v/>
      </c>
      <c r="E191" s="94" t="str">
        <f>IFERROR(VLOOKUP($N191,入力シート!$A$3:$U$52,7)&amp;"","")</f>
        <v/>
      </c>
      <c r="F191" s="97" t="str">
        <f>IFERROR(VLOOKUP($N191,入力シート!$A$3:$U$52,11)&amp;"","")</f>
        <v/>
      </c>
      <c r="G191" s="94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6"/>
    </row>
    <row r="192" spans="2:14" ht="10.8" customHeight="1">
      <c r="B192" s="110"/>
      <c r="C192" s="92"/>
      <c r="D192" s="101" t="str">
        <f>IFERROR(VLOOKUP($N191,入力シート!$A$3:$U$52,5)&amp;"","")</f>
        <v/>
      </c>
      <c r="E192" s="95" t="e">
        <f>VLOOKUP($N$16,入力シート!$A$3:$U$52,6)</f>
        <v>#N/A</v>
      </c>
      <c r="F192" s="98" t="e">
        <f>VLOOKUP($N$16,入力シート!$A$3:$U$52,6)</f>
        <v>#N/A</v>
      </c>
      <c r="G192" s="95" t="e">
        <f>VLOOKUP($N$16,入力シート!$A$3:$U$52,6)</f>
        <v>#N/A</v>
      </c>
      <c r="H192" s="103" t="str">
        <f>IFERROR(VLOOKUP($N191,入力シート!$A$3:$U$52,15)&amp;"","")</f>
        <v/>
      </c>
      <c r="I192" s="104" t="e">
        <f>VLOOKUP($N$16,入力シート!$A$3:$U$52,6)</f>
        <v>#N/A</v>
      </c>
      <c r="J192" s="103" t="str">
        <f>IFERROR(VLOOKUP($N191,入力シート!$A$3:$U$52,18)&amp;"","")</f>
        <v/>
      </c>
      <c r="K192" s="107" t="e">
        <f>VLOOKUP($N$16,入力シート!$A$3:$U$52,6)</f>
        <v>#N/A</v>
      </c>
      <c r="N192" s="146"/>
    </row>
    <row r="193" spans="2:14" ht="10.8" customHeight="1">
      <c r="B193" s="110"/>
      <c r="C193" s="92"/>
      <c r="D193" s="102" t="e">
        <f>VLOOKUP($N$16,入力シート!$A$3:$U$52,6)</f>
        <v>#N/A</v>
      </c>
      <c r="E193" s="95" t="e">
        <f>VLOOKUP($N$16,入力シート!$A$3:$U$52,5)</f>
        <v>#N/A</v>
      </c>
      <c r="F193" s="98" t="e">
        <f>VLOOKUP($N$16,入力シート!$A$3:$U$52,5)</f>
        <v>#N/A</v>
      </c>
      <c r="G193" s="95" t="e">
        <f>VLOOKUP($N$16,入力シート!$A$3:$U$52,5)</f>
        <v>#N/A</v>
      </c>
      <c r="H193" s="103" t="e">
        <f>VLOOKUP($N$16,入力シート!$A$3:$U$52,5)</f>
        <v>#N/A</v>
      </c>
      <c r="I193" s="104" t="e">
        <f>VLOOKUP($N$16,入力シート!$A$3:$U$52,5)</f>
        <v>#N/A</v>
      </c>
      <c r="J193" s="103" t="e">
        <f>VLOOKUP($N$16,入力シート!$A$3:$U$52,5)</f>
        <v>#N/A</v>
      </c>
      <c r="K193" s="107" t="e">
        <f>VLOOKUP($N$16,入力シート!$A$3:$U$52,5)</f>
        <v>#N/A</v>
      </c>
      <c r="N193" s="146"/>
    </row>
    <row r="194" spans="2:14" ht="10.8" customHeight="1">
      <c r="B194" s="110"/>
      <c r="C194" s="93"/>
      <c r="D194" s="25" t="str">
        <f>IFERROR(IF(VLOOKUP($N191,入力シート!$A$3:$U$52,8)=0,"",VLOOKUP($N191,入力シート!$A$3:$U$52,8)),"")</f>
        <v/>
      </c>
      <c r="E194" s="96" t="e">
        <f>VLOOKUP($N$16,入力シート!$A$3:$U$52,6)</f>
        <v>#N/A</v>
      </c>
      <c r="F194" s="99" t="e">
        <f>VLOOKUP($N$16,入力シート!$A$3:$U$52,6)</f>
        <v>#N/A</v>
      </c>
      <c r="G194" s="96" t="e">
        <f>VLOOKUP($N$16,入力シート!$A$3:$U$52,6)</f>
        <v>#N/A</v>
      </c>
      <c r="H194" s="71" t="s">
        <v>165</v>
      </c>
      <c r="I194" s="65" t="str">
        <f>IFERROR(VLOOKUP($N191,入力シート!$A$3:$U$52,20)&amp;"","")</f>
        <v/>
      </c>
      <c r="J194" s="80" t="s">
        <v>167</v>
      </c>
      <c r="K194" s="66" t="str">
        <f>IFERROR(VLOOKUP($N191,入力シート!$A$3:$U$52,21)&amp;"","")</f>
        <v/>
      </c>
      <c r="N194" s="146"/>
    </row>
    <row r="195" spans="2:14" ht="10.8" customHeight="1">
      <c r="B195" s="110"/>
      <c r="C195" s="91">
        <v>8</v>
      </c>
      <c r="D195" s="81" t="str">
        <f>IFERROR(VLOOKUP($N195,入力シート!$A$3:$U$52,6)&amp;"","")</f>
        <v/>
      </c>
      <c r="E195" s="94" t="str">
        <f>IFERROR(VLOOKUP($N195,入力シート!$A$3:$U$52,7)&amp;"","")</f>
        <v/>
      </c>
      <c r="F195" s="97" t="str">
        <f>IFERROR(VLOOKUP($N195,入力シート!$A$3:$U$52,11)&amp;"","")</f>
        <v/>
      </c>
      <c r="G195" s="94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6"/>
    </row>
    <row r="196" spans="2:14" ht="10.8" customHeight="1">
      <c r="B196" s="110"/>
      <c r="C196" s="92"/>
      <c r="D196" s="101" t="str">
        <f>IFERROR(VLOOKUP($N195,入力シート!$A$3:$U$52,5)&amp;"","")</f>
        <v/>
      </c>
      <c r="E196" s="95" t="e">
        <f>VLOOKUP($N$16,入力シート!$A$3:$U$52,6)</f>
        <v>#N/A</v>
      </c>
      <c r="F196" s="98" t="e">
        <f>VLOOKUP($N$16,入力シート!$A$3:$U$52,6)</f>
        <v>#N/A</v>
      </c>
      <c r="G196" s="95" t="e">
        <f>VLOOKUP($N$16,入力シート!$A$3:$U$52,6)</f>
        <v>#N/A</v>
      </c>
      <c r="H196" s="103" t="str">
        <f>IFERROR(VLOOKUP($N195,入力シート!$A$3:$U$52,15)&amp;"","")</f>
        <v/>
      </c>
      <c r="I196" s="104" t="e">
        <f>VLOOKUP($N$16,入力シート!$A$3:$U$52,6)</f>
        <v>#N/A</v>
      </c>
      <c r="J196" s="103" t="str">
        <f>IFERROR(VLOOKUP($N195,入力シート!$A$3:$U$52,18)&amp;"","")</f>
        <v/>
      </c>
      <c r="K196" s="107" t="e">
        <f>VLOOKUP($N$16,入力シート!$A$3:$U$52,6)</f>
        <v>#N/A</v>
      </c>
      <c r="N196" s="146"/>
    </row>
    <row r="197" spans="2:14" ht="10.8" customHeight="1">
      <c r="B197" s="110"/>
      <c r="C197" s="92"/>
      <c r="D197" s="102" t="e">
        <f>VLOOKUP($N$16,入力シート!$A$3:$U$52,6)</f>
        <v>#N/A</v>
      </c>
      <c r="E197" s="95" t="e">
        <f>VLOOKUP($N$16,入力シート!$A$3:$U$52,5)</f>
        <v>#N/A</v>
      </c>
      <c r="F197" s="98" t="e">
        <f>VLOOKUP($N$16,入力シート!$A$3:$U$52,5)</f>
        <v>#N/A</v>
      </c>
      <c r="G197" s="95" t="e">
        <f>VLOOKUP($N$16,入力シート!$A$3:$U$52,5)</f>
        <v>#N/A</v>
      </c>
      <c r="H197" s="105" t="e">
        <f>VLOOKUP($N$16,入力シート!$A$3:$U$52,5)</f>
        <v>#N/A</v>
      </c>
      <c r="I197" s="106" t="e">
        <f>VLOOKUP($N$16,入力シート!$A$3:$U$52,5)</f>
        <v>#N/A</v>
      </c>
      <c r="J197" s="105" t="e">
        <f>VLOOKUP($N$16,入力シート!$A$3:$U$52,5)</f>
        <v>#N/A</v>
      </c>
      <c r="K197" s="108" t="e">
        <f>VLOOKUP($N$16,入力シート!$A$3:$U$52,5)</f>
        <v>#N/A</v>
      </c>
      <c r="N197" s="146"/>
    </row>
    <row r="198" spans="2:14" ht="10.8" customHeight="1">
      <c r="B198" s="110"/>
      <c r="C198" s="93"/>
      <c r="D198" s="25" t="str">
        <f>IFERROR(IF(VLOOKUP($N195,入力シート!$A$3:$U$52,8)=0,"",VLOOKUP($N195,入力シート!$A$3:$U$52,8)),"")</f>
        <v/>
      </c>
      <c r="E198" s="96" t="e">
        <f>VLOOKUP($N$16,入力シート!$A$3:$U$52,6)</f>
        <v>#N/A</v>
      </c>
      <c r="F198" s="99" t="e">
        <f>VLOOKUP($N$16,入力シート!$A$3:$U$52,6)</f>
        <v>#N/A</v>
      </c>
      <c r="G198" s="96" t="e">
        <f>VLOOKUP($N$16,入力シート!$A$3:$U$52,6)</f>
        <v>#N/A</v>
      </c>
      <c r="H198" s="28" t="s">
        <v>165</v>
      </c>
      <c r="I198" s="67" t="str">
        <f>IFERROR(VLOOKUP($N195,入力シート!$A$3:$U$52,20)&amp;"","")</f>
        <v/>
      </c>
      <c r="J198" s="29" t="s">
        <v>167</v>
      </c>
      <c r="K198" s="26" t="str">
        <f>IFERROR(VLOOKUP($N195,入力シート!$A$3:$U$52,21)&amp;"","")</f>
        <v/>
      </c>
      <c r="N198" s="146"/>
    </row>
    <row r="199" spans="2:14" ht="10.8" customHeight="1">
      <c r="B199" s="110"/>
      <c r="C199" s="92">
        <v>9</v>
      </c>
      <c r="D199" s="81" t="str">
        <f>IFERROR(VLOOKUP($N199,入力シート!$A$3:$U$52,6)&amp;"","")</f>
        <v/>
      </c>
      <c r="E199" s="94" t="str">
        <f>IFERROR(VLOOKUP($N199,入力シート!$A$3:$U$52,7)&amp;"","")</f>
        <v/>
      </c>
      <c r="F199" s="97" t="str">
        <f>IFERROR(VLOOKUP($N199,入力シート!$A$3:$U$52,11)&amp;"","")</f>
        <v/>
      </c>
      <c r="G199" s="94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6"/>
    </row>
    <row r="200" spans="2:14" ht="10.8" customHeight="1">
      <c r="B200" s="110"/>
      <c r="C200" s="92"/>
      <c r="D200" s="101" t="str">
        <f>IFERROR(VLOOKUP($N199,入力シート!$A$3:$U$52,5)&amp;"","")</f>
        <v/>
      </c>
      <c r="E200" s="95" t="e">
        <f>VLOOKUP($N$16,入力シート!$A$3:$U$52,6)</f>
        <v>#N/A</v>
      </c>
      <c r="F200" s="98" t="e">
        <f>VLOOKUP($N$16,入力シート!$A$3:$U$52,6)</f>
        <v>#N/A</v>
      </c>
      <c r="G200" s="95" t="e">
        <f>VLOOKUP($N$16,入力シート!$A$3:$U$52,6)</f>
        <v>#N/A</v>
      </c>
      <c r="H200" s="103" t="str">
        <f>IFERROR(VLOOKUP($N199,入力シート!$A$3:$U$52,15)&amp;"","")</f>
        <v/>
      </c>
      <c r="I200" s="104" t="e">
        <f>VLOOKUP($N$16,入力シート!$A$3:$U$52,6)</f>
        <v>#N/A</v>
      </c>
      <c r="J200" s="103" t="str">
        <f>IFERROR(VLOOKUP($N199,入力シート!$A$3:$U$52,18)&amp;"","")</f>
        <v/>
      </c>
      <c r="K200" s="107" t="e">
        <f>VLOOKUP($N$16,入力シート!$A$3:$U$52,6)</f>
        <v>#N/A</v>
      </c>
      <c r="N200" s="146"/>
    </row>
    <row r="201" spans="2:14" ht="10.8" customHeight="1">
      <c r="B201" s="110"/>
      <c r="C201" s="92"/>
      <c r="D201" s="102" t="e">
        <f>VLOOKUP($N$16,入力シート!$A$3:$U$52,6)</f>
        <v>#N/A</v>
      </c>
      <c r="E201" s="95" t="e">
        <f>VLOOKUP($N$16,入力シート!$A$3:$U$52,5)</f>
        <v>#N/A</v>
      </c>
      <c r="F201" s="98" t="e">
        <f>VLOOKUP($N$16,入力シート!$A$3:$U$52,5)</f>
        <v>#N/A</v>
      </c>
      <c r="G201" s="95" t="e">
        <f>VLOOKUP($N$16,入力シート!$A$3:$U$52,5)</f>
        <v>#N/A</v>
      </c>
      <c r="H201" s="103" t="e">
        <f>VLOOKUP($N$16,入力シート!$A$3:$U$52,5)</f>
        <v>#N/A</v>
      </c>
      <c r="I201" s="104" t="e">
        <f>VLOOKUP($N$16,入力シート!$A$3:$U$52,5)</f>
        <v>#N/A</v>
      </c>
      <c r="J201" s="103" t="e">
        <f>VLOOKUP($N$16,入力シート!$A$3:$U$52,5)</f>
        <v>#N/A</v>
      </c>
      <c r="K201" s="107" t="e">
        <f>VLOOKUP($N$16,入力シート!$A$3:$U$52,5)</f>
        <v>#N/A</v>
      </c>
      <c r="N201" s="146"/>
    </row>
    <row r="202" spans="2:14" ht="10.8" customHeight="1">
      <c r="B202" s="110"/>
      <c r="C202" s="93"/>
      <c r="D202" s="25" t="str">
        <f>IFERROR(IF(VLOOKUP($N199,入力シート!$A$3:$U$52,8)=0,"",VLOOKUP($N199,入力シート!$A$3:$U$52,8)),"")</f>
        <v/>
      </c>
      <c r="E202" s="96" t="e">
        <f>VLOOKUP($N$16,入力シート!$A$3:$U$52,6)</f>
        <v>#N/A</v>
      </c>
      <c r="F202" s="99" t="e">
        <f>VLOOKUP($N$16,入力シート!$A$3:$U$52,6)</f>
        <v>#N/A</v>
      </c>
      <c r="G202" s="96" t="e">
        <f>VLOOKUP($N$16,入力シート!$A$3:$U$52,6)</f>
        <v>#N/A</v>
      </c>
      <c r="H202" s="71" t="s">
        <v>165</v>
      </c>
      <c r="I202" s="65" t="str">
        <f>IFERROR(VLOOKUP($N199,入力シート!$A$3:$U$52,20)&amp;"","")</f>
        <v/>
      </c>
      <c r="J202" s="80" t="s">
        <v>167</v>
      </c>
      <c r="K202" s="66" t="str">
        <f>IFERROR(VLOOKUP($N199,入力シート!$A$3:$U$52,21)&amp;"","")</f>
        <v/>
      </c>
      <c r="N202" s="146"/>
    </row>
    <row r="203" spans="2:14" ht="10.8" customHeight="1">
      <c r="B203" s="110"/>
      <c r="C203" s="91">
        <v>10</v>
      </c>
      <c r="D203" s="81" t="str">
        <f>IFERROR(VLOOKUP($N203,入力シート!$A$3:$U$52,6)&amp;"","")</f>
        <v/>
      </c>
      <c r="E203" s="94" t="str">
        <f>IFERROR(VLOOKUP($N203,入力シート!$A$3:$U$52,7)&amp;"","")</f>
        <v/>
      </c>
      <c r="F203" s="97" t="str">
        <f>IFERROR(VLOOKUP($N203,入力シート!$A$3:$U$52,11)&amp;"","")</f>
        <v/>
      </c>
      <c r="G203" s="94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6"/>
    </row>
    <row r="204" spans="2:14" ht="10.8" customHeight="1">
      <c r="B204" s="110"/>
      <c r="C204" s="92"/>
      <c r="D204" s="101" t="str">
        <f>IFERROR(VLOOKUP($N203,入力シート!$A$3:$U$52,5)&amp;"","")</f>
        <v/>
      </c>
      <c r="E204" s="95" t="e">
        <f>VLOOKUP($N$16,入力シート!$A$3:$U$52,6)</f>
        <v>#N/A</v>
      </c>
      <c r="F204" s="98" t="e">
        <f>VLOOKUP($N$16,入力シート!$A$3:$U$52,6)</f>
        <v>#N/A</v>
      </c>
      <c r="G204" s="95" t="e">
        <f>VLOOKUP($N$16,入力シート!$A$3:$U$52,6)</f>
        <v>#N/A</v>
      </c>
      <c r="H204" s="103" t="str">
        <f>IFERROR(VLOOKUP($N203,入力シート!$A$3:$U$52,15)&amp;"","")</f>
        <v/>
      </c>
      <c r="I204" s="104" t="e">
        <f>VLOOKUP($N$16,入力シート!$A$3:$U$52,6)</f>
        <v>#N/A</v>
      </c>
      <c r="J204" s="103" t="str">
        <f>IFERROR(VLOOKUP($N203,入力シート!$A$3:$U$52,18)&amp;"","")</f>
        <v/>
      </c>
      <c r="K204" s="107" t="e">
        <f>VLOOKUP($N$16,入力シート!$A$3:$U$52,6)</f>
        <v>#N/A</v>
      </c>
      <c r="N204" s="146"/>
    </row>
    <row r="205" spans="2:14" ht="10.8" customHeight="1">
      <c r="B205" s="110"/>
      <c r="C205" s="92"/>
      <c r="D205" s="102" t="e">
        <f>VLOOKUP($N$16,入力シート!$A$3:$U$52,6)</f>
        <v>#N/A</v>
      </c>
      <c r="E205" s="95" t="e">
        <f>VLOOKUP($N$16,入力シート!$A$3:$U$52,5)</f>
        <v>#N/A</v>
      </c>
      <c r="F205" s="98" t="e">
        <f>VLOOKUP($N$16,入力シート!$A$3:$U$52,5)</f>
        <v>#N/A</v>
      </c>
      <c r="G205" s="95" t="e">
        <f>VLOOKUP($N$16,入力シート!$A$3:$U$52,5)</f>
        <v>#N/A</v>
      </c>
      <c r="H205" s="105" t="e">
        <f>VLOOKUP($N$16,入力シート!$A$3:$U$52,5)</f>
        <v>#N/A</v>
      </c>
      <c r="I205" s="106" t="e">
        <f>VLOOKUP($N$16,入力シート!$A$3:$U$52,5)</f>
        <v>#N/A</v>
      </c>
      <c r="J205" s="105" t="e">
        <f>VLOOKUP($N$16,入力シート!$A$3:$U$52,5)</f>
        <v>#N/A</v>
      </c>
      <c r="K205" s="108" t="e">
        <f>VLOOKUP($N$16,入力シート!$A$3:$U$52,5)</f>
        <v>#N/A</v>
      </c>
      <c r="N205" s="146"/>
    </row>
    <row r="206" spans="2:14" ht="10.8" customHeight="1">
      <c r="B206" s="111"/>
      <c r="C206" s="93"/>
      <c r="D206" s="30" t="str">
        <f>IFERROR(IF(VLOOKUP($N203,入力シート!$A$3:$U$52,8)=0,"",VLOOKUP($N203,入力シート!$A$3:$U$52,8)),"")</f>
        <v/>
      </c>
      <c r="E206" s="96" t="e">
        <f>VLOOKUP($N$16,入力シート!$A$3:$U$52,6)</f>
        <v>#N/A</v>
      </c>
      <c r="F206" s="99" t="e">
        <f>VLOOKUP($N$16,入力シート!$A$3:$U$52,6)</f>
        <v>#N/A</v>
      </c>
      <c r="G206" s="96" t="e">
        <f>VLOOKUP($N$16,入力シート!$A$3:$U$52,6)</f>
        <v>#N/A</v>
      </c>
      <c r="H206" s="28" t="s">
        <v>165</v>
      </c>
      <c r="I206" s="67" t="str">
        <f>IFERROR(VLOOKUP($N203,入力シート!$A$3:$U$52,20)&amp;"","")</f>
        <v/>
      </c>
      <c r="J206" s="29" t="s">
        <v>167</v>
      </c>
      <c r="K206" s="26" t="str">
        <f>IFERROR(VLOOKUP($N203,入力シート!$A$3:$U$52,21)&amp;"","")</f>
        <v/>
      </c>
      <c r="N206" s="146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>
      <c r="B209" s="17"/>
      <c r="C209" s="17"/>
      <c r="D209" s="17"/>
      <c r="E209" s="89" t="s">
        <v>170</v>
      </c>
      <c r="F209" s="89"/>
      <c r="G209" s="17"/>
      <c r="H209" s="90" t="s">
        <v>173</v>
      </c>
      <c r="I209" s="90"/>
      <c r="J209" s="18"/>
      <c r="K209" s="18"/>
    </row>
    <row r="210" spans="2:11" ht="9.6" customHeight="1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jigyo09</cp:lastModifiedBy>
  <cp:lastPrinted>2024-06-14T05:51:23Z</cp:lastPrinted>
  <dcterms:created xsi:type="dcterms:W3CDTF">2023-05-08T05:01:09Z</dcterms:created>
  <dcterms:modified xsi:type="dcterms:W3CDTF">2024-06-17T06:11:18Z</dcterms:modified>
</cp:coreProperties>
</file>