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６　各種大会費\国体\【３】国民体育大会（本大会）\R５（特別　鹿児島国体）\①参加申込関係書類\"/>
    </mc:Choice>
  </mc:AlternateContent>
  <xr:revisionPtr revIDLastSave="0" documentId="13_ncr:1_{1F8D6B95-7A88-4CA8-B6CE-35203CBE7C49}" xr6:coauthVersionLast="47" xr6:coauthVersionMax="47" xr10:uidLastSave="{00000000-0000-0000-0000-000000000000}"/>
  <bookViews>
    <workbookView xWindow="-108" yWindow="-108" windowWidth="23256" windowHeight="12456" tabRatio="705" activeTab="2" xr2:uid="{81F3E670-0D9B-4403-8B94-B9E9954F72E0}"/>
  </bookViews>
  <sheets>
    <sheet name="作成手順" sheetId="3" r:id="rId1"/>
    <sheet name="派遣計画書 (例)" sheetId="5" r:id="rId2"/>
    <sheet name="入力シート" sheetId="1" r:id="rId3"/>
    <sheet name="派遣計画書 (1)" sheetId="4" r:id="rId4"/>
    <sheet name="派遣計画書 (2)" sheetId="12" r:id="rId5"/>
    <sheet name="派遣計画書 (3)" sheetId="13" r:id="rId6"/>
    <sheet name="派遣計画書 (4)" sheetId="14" r:id="rId7"/>
  </sheets>
  <definedNames>
    <definedName name="_xlnm.Print_Area" localSheetId="3">'派遣計画書 (1)'!$A$1:$L$70</definedName>
    <definedName name="_xlnm.Print_Area" localSheetId="4">'派遣計画書 (2)'!$A$1:$L$70</definedName>
    <definedName name="_xlnm.Print_Area" localSheetId="5">'派遣計画書 (3)'!$A$1:$L$70</definedName>
    <definedName name="_xlnm.Print_Area" localSheetId="6">'派遣計画書 (4)'!$A$1:$L$70</definedName>
    <definedName name="_xlnm.Print_Area" localSheetId="1">'派遣計画書 (例)'!$A$1:$M$72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6" i="14" l="1"/>
  <c r="I206" i="14"/>
  <c r="G206" i="14"/>
  <c r="F206" i="14"/>
  <c r="E206" i="14"/>
  <c r="D206" i="14"/>
  <c r="K205" i="14"/>
  <c r="J205" i="14"/>
  <c r="I205" i="14"/>
  <c r="H205" i="14"/>
  <c r="G205" i="14"/>
  <c r="F205" i="14"/>
  <c r="E205" i="14"/>
  <c r="D205" i="14"/>
  <c r="K204" i="14"/>
  <c r="J204" i="14"/>
  <c r="I204" i="14"/>
  <c r="H204" i="14"/>
  <c r="G204" i="14"/>
  <c r="F204" i="14"/>
  <c r="E204" i="14"/>
  <c r="D204" i="14"/>
  <c r="K203" i="14"/>
  <c r="J203" i="14"/>
  <c r="I203" i="14"/>
  <c r="H203" i="14"/>
  <c r="G203" i="14"/>
  <c r="F203" i="14"/>
  <c r="E203" i="14"/>
  <c r="D203" i="14"/>
  <c r="K202" i="14"/>
  <c r="I202" i="14"/>
  <c r="G202" i="14"/>
  <c r="F202" i="14"/>
  <c r="E202" i="14"/>
  <c r="D202" i="14"/>
  <c r="K201" i="14"/>
  <c r="J201" i="14"/>
  <c r="I201" i="14"/>
  <c r="H201" i="14"/>
  <c r="G201" i="14"/>
  <c r="F201" i="14"/>
  <c r="E201" i="14"/>
  <c r="D201" i="14"/>
  <c r="K200" i="14"/>
  <c r="J200" i="14"/>
  <c r="I200" i="14"/>
  <c r="H200" i="14"/>
  <c r="G200" i="14"/>
  <c r="F200" i="14"/>
  <c r="E200" i="14"/>
  <c r="D200" i="14"/>
  <c r="K199" i="14"/>
  <c r="J199" i="14"/>
  <c r="I199" i="14"/>
  <c r="H199" i="14"/>
  <c r="G199" i="14"/>
  <c r="F199" i="14"/>
  <c r="E199" i="14"/>
  <c r="D199" i="14"/>
  <c r="K198" i="14"/>
  <c r="I198" i="14"/>
  <c r="G198" i="14"/>
  <c r="F198" i="14"/>
  <c r="E198" i="14"/>
  <c r="D198" i="14"/>
  <c r="K197" i="14"/>
  <c r="J197" i="14"/>
  <c r="I197" i="14"/>
  <c r="H197" i="14"/>
  <c r="G197" i="14"/>
  <c r="F197" i="14"/>
  <c r="E197" i="14"/>
  <c r="D197" i="14"/>
  <c r="K196" i="14"/>
  <c r="J196" i="14"/>
  <c r="I196" i="14"/>
  <c r="H196" i="14"/>
  <c r="G196" i="14"/>
  <c r="F196" i="14"/>
  <c r="E196" i="14"/>
  <c r="D196" i="14"/>
  <c r="K195" i="14"/>
  <c r="J195" i="14"/>
  <c r="I195" i="14"/>
  <c r="H195" i="14"/>
  <c r="G195" i="14"/>
  <c r="F195" i="14"/>
  <c r="E195" i="14"/>
  <c r="D195" i="14"/>
  <c r="K194" i="14"/>
  <c r="I194" i="14"/>
  <c r="G194" i="14"/>
  <c r="F194" i="14"/>
  <c r="E194" i="14"/>
  <c r="D194" i="14"/>
  <c r="K193" i="14"/>
  <c r="J193" i="14"/>
  <c r="I193" i="14"/>
  <c r="H193" i="14"/>
  <c r="G193" i="14"/>
  <c r="F193" i="14"/>
  <c r="E193" i="14"/>
  <c r="D193" i="14"/>
  <c r="K192" i="14"/>
  <c r="J192" i="14"/>
  <c r="I192" i="14"/>
  <c r="H192" i="14"/>
  <c r="G192" i="14"/>
  <c r="F192" i="14"/>
  <c r="E192" i="14"/>
  <c r="D192" i="14"/>
  <c r="K191" i="14"/>
  <c r="J191" i="14"/>
  <c r="I191" i="14"/>
  <c r="H191" i="14"/>
  <c r="G191" i="14"/>
  <c r="F191" i="14"/>
  <c r="E191" i="14"/>
  <c r="D191" i="14"/>
  <c r="K190" i="14"/>
  <c r="I190" i="14"/>
  <c r="G190" i="14"/>
  <c r="F190" i="14"/>
  <c r="E190" i="14"/>
  <c r="D190" i="14"/>
  <c r="K189" i="14"/>
  <c r="J189" i="14"/>
  <c r="I189" i="14"/>
  <c r="H189" i="14"/>
  <c r="G189" i="14"/>
  <c r="F189" i="14"/>
  <c r="E189" i="14"/>
  <c r="D189" i="14"/>
  <c r="K188" i="14"/>
  <c r="J188" i="14"/>
  <c r="I188" i="14"/>
  <c r="H188" i="14"/>
  <c r="G188" i="14"/>
  <c r="F188" i="14"/>
  <c r="E188" i="14"/>
  <c r="D188" i="14"/>
  <c r="K187" i="14"/>
  <c r="J187" i="14"/>
  <c r="I187" i="14"/>
  <c r="H187" i="14"/>
  <c r="G187" i="14"/>
  <c r="F187" i="14"/>
  <c r="E187" i="14"/>
  <c r="D187" i="14"/>
  <c r="K186" i="14"/>
  <c r="I186" i="14"/>
  <c r="G186" i="14"/>
  <c r="F186" i="14"/>
  <c r="E186" i="14"/>
  <c r="D186" i="14"/>
  <c r="K185" i="14"/>
  <c r="J185" i="14"/>
  <c r="I185" i="14"/>
  <c r="H185" i="14"/>
  <c r="G185" i="14"/>
  <c r="F185" i="14"/>
  <c r="E185" i="14"/>
  <c r="D185" i="14"/>
  <c r="K184" i="14"/>
  <c r="J184" i="14"/>
  <c r="I184" i="14"/>
  <c r="H184" i="14"/>
  <c r="G184" i="14"/>
  <c r="F184" i="14"/>
  <c r="E184" i="14"/>
  <c r="D184" i="14"/>
  <c r="K183" i="14"/>
  <c r="J183" i="14"/>
  <c r="I183" i="14"/>
  <c r="H183" i="14"/>
  <c r="G183" i="14"/>
  <c r="F183" i="14"/>
  <c r="E183" i="14"/>
  <c r="D183" i="14"/>
  <c r="K182" i="14"/>
  <c r="I182" i="14"/>
  <c r="G182" i="14"/>
  <c r="F182" i="14"/>
  <c r="E182" i="14"/>
  <c r="D182" i="14"/>
  <c r="K181" i="14"/>
  <c r="J181" i="14"/>
  <c r="I181" i="14"/>
  <c r="H181" i="14"/>
  <c r="G181" i="14"/>
  <c r="F181" i="14"/>
  <c r="E181" i="14"/>
  <c r="D181" i="14"/>
  <c r="K180" i="14"/>
  <c r="J180" i="14"/>
  <c r="I180" i="14"/>
  <c r="H180" i="14"/>
  <c r="G180" i="14"/>
  <c r="F180" i="14"/>
  <c r="E180" i="14"/>
  <c r="D180" i="14"/>
  <c r="K179" i="14"/>
  <c r="J179" i="14"/>
  <c r="I179" i="14"/>
  <c r="H179" i="14"/>
  <c r="G179" i="14"/>
  <c r="F179" i="14"/>
  <c r="E179" i="14"/>
  <c r="D179" i="14"/>
  <c r="K178" i="14"/>
  <c r="I178" i="14"/>
  <c r="G178" i="14"/>
  <c r="F178" i="14"/>
  <c r="E178" i="14"/>
  <c r="D178" i="14"/>
  <c r="K177" i="14"/>
  <c r="J177" i="14"/>
  <c r="I177" i="14"/>
  <c r="H177" i="14"/>
  <c r="G177" i="14"/>
  <c r="F177" i="14"/>
  <c r="E177" i="14"/>
  <c r="D177" i="14"/>
  <c r="K176" i="14"/>
  <c r="J176" i="14"/>
  <c r="I176" i="14"/>
  <c r="H176" i="14"/>
  <c r="G176" i="14"/>
  <c r="F176" i="14"/>
  <c r="E176" i="14"/>
  <c r="D176" i="14"/>
  <c r="K175" i="14"/>
  <c r="J175" i="14"/>
  <c r="I175" i="14"/>
  <c r="H175" i="14"/>
  <c r="G175" i="14"/>
  <c r="F175" i="14"/>
  <c r="E175" i="14"/>
  <c r="D175" i="14"/>
  <c r="K174" i="14"/>
  <c r="I174" i="14"/>
  <c r="G174" i="14"/>
  <c r="F174" i="14"/>
  <c r="E174" i="14"/>
  <c r="D174" i="14"/>
  <c r="K173" i="14"/>
  <c r="J173" i="14"/>
  <c r="I173" i="14"/>
  <c r="H173" i="14"/>
  <c r="G173" i="14"/>
  <c r="F173" i="14"/>
  <c r="E173" i="14"/>
  <c r="D173" i="14"/>
  <c r="K172" i="14"/>
  <c r="J172" i="14"/>
  <c r="I172" i="14"/>
  <c r="H172" i="14"/>
  <c r="G172" i="14"/>
  <c r="F172" i="14"/>
  <c r="E172" i="14"/>
  <c r="D172" i="14"/>
  <c r="K171" i="14"/>
  <c r="J171" i="14"/>
  <c r="I171" i="14"/>
  <c r="H171" i="14"/>
  <c r="G171" i="14"/>
  <c r="F171" i="14"/>
  <c r="E171" i="14"/>
  <c r="D171" i="14"/>
  <c r="K170" i="14"/>
  <c r="I170" i="14"/>
  <c r="G170" i="14"/>
  <c r="F170" i="14"/>
  <c r="E170" i="14"/>
  <c r="D170" i="14"/>
  <c r="K169" i="14"/>
  <c r="J169" i="14"/>
  <c r="I169" i="14"/>
  <c r="H169" i="14"/>
  <c r="G169" i="14"/>
  <c r="F169" i="14"/>
  <c r="E169" i="14"/>
  <c r="D169" i="14"/>
  <c r="K168" i="14"/>
  <c r="J168" i="14"/>
  <c r="I168" i="14"/>
  <c r="H168" i="14"/>
  <c r="G168" i="14"/>
  <c r="F168" i="14"/>
  <c r="E168" i="14"/>
  <c r="D168" i="14"/>
  <c r="K167" i="14"/>
  <c r="J167" i="14"/>
  <c r="I167" i="14"/>
  <c r="H167" i="14"/>
  <c r="G167" i="14"/>
  <c r="F167" i="14"/>
  <c r="E167" i="14"/>
  <c r="D167" i="14"/>
  <c r="K163" i="14"/>
  <c r="I163" i="14"/>
  <c r="F163" i="14"/>
  <c r="E163" i="14"/>
  <c r="D163" i="14"/>
  <c r="K162" i="14"/>
  <c r="J162" i="14"/>
  <c r="I162" i="14"/>
  <c r="H162" i="14"/>
  <c r="F162" i="14"/>
  <c r="E162" i="14"/>
  <c r="D162" i="14"/>
  <c r="K161" i="14"/>
  <c r="J161" i="14"/>
  <c r="I161" i="14"/>
  <c r="H161" i="14"/>
  <c r="F161" i="14"/>
  <c r="E161" i="14"/>
  <c r="D161" i="14"/>
  <c r="K160" i="14"/>
  <c r="J160" i="14"/>
  <c r="I160" i="14"/>
  <c r="H160" i="14"/>
  <c r="F160" i="14"/>
  <c r="E160" i="14"/>
  <c r="D160" i="14"/>
  <c r="K159" i="14"/>
  <c r="I159" i="14"/>
  <c r="F159" i="14"/>
  <c r="E159" i="14"/>
  <c r="D159" i="14"/>
  <c r="K158" i="14"/>
  <c r="J158" i="14"/>
  <c r="I158" i="14"/>
  <c r="H158" i="14"/>
  <c r="F158" i="14"/>
  <c r="E158" i="14"/>
  <c r="D158" i="14"/>
  <c r="K157" i="14"/>
  <c r="J157" i="14"/>
  <c r="I157" i="14"/>
  <c r="H157" i="14"/>
  <c r="F157" i="14"/>
  <c r="E157" i="14"/>
  <c r="D157" i="14"/>
  <c r="K156" i="14"/>
  <c r="J156" i="14"/>
  <c r="I156" i="14"/>
  <c r="H156" i="14"/>
  <c r="F156" i="14"/>
  <c r="E156" i="14"/>
  <c r="D156" i="14"/>
  <c r="E151" i="14"/>
  <c r="E149" i="14"/>
  <c r="J148" i="14"/>
  <c r="E147" i="14"/>
  <c r="J146" i="14"/>
  <c r="E145" i="14"/>
  <c r="E143" i="14"/>
  <c r="K136" i="14"/>
  <c r="I136" i="14"/>
  <c r="G136" i="14"/>
  <c r="F136" i="14"/>
  <c r="E136" i="14"/>
  <c r="D136" i="14"/>
  <c r="K135" i="14"/>
  <c r="J135" i="14"/>
  <c r="I135" i="14"/>
  <c r="H135" i="14"/>
  <c r="G135" i="14"/>
  <c r="F135" i="14"/>
  <c r="E135" i="14"/>
  <c r="D135" i="14"/>
  <c r="K134" i="14"/>
  <c r="J134" i="14"/>
  <c r="I134" i="14"/>
  <c r="H134" i="14"/>
  <c r="G134" i="14"/>
  <c r="F134" i="14"/>
  <c r="E134" i="14"/>
  <c r="D134" i="14"/>
  <c r="K133" i="14"/>
  <c r="J133" i="14"/>
  <c r="I133" i="14"/>
  <c r="H133" i="14"/>
  <c r="G133" i="14"/>
  <c r="F133" i="14"/>
  <c r="E133" i="14"/>
  <c r="D133" i="14"/>
  <c r="K132" i="14"/>
  <c r="I132" i="14"/>
  <c r="G132" i="14"/>
  <c r="F132" i="14"/>
  <c r="E132" i="14"/>
  <c r="D132" i="14"/>
  <c r="K131" i="14"/>
  <c r="J131" i="14"/>
  <c r="I131" i="14"/>
  <c r="H131" i="14"/>
  <c r="G131" i="14"/>
  <c r="F131" i="14"/>
  <c r="E131" i="14"/>
  <c r="D131" i="14"/>
  <c r="K130" i="14"/>
  <c r="J130" i="14"/>
  <c r="I130" i="14"/>
  <c r="H130" i="14"/>
  <c r="G130" i="14"/>
  <c r="F130" i="14"/>
  <c r="E130" i="14"/>
  <c r="D130" i="14"/>
  <c r="K129" i="14"/>
  <c r="J129" i="14"/>
  <c r="I129" i="14"/>
  <c r="H129" i="14"/>
  <c r="G129" i="14"/>
  <c r="F129" i="14"/>
  <c r="E129" i="14"/>
  <c r="D129" i="14"/>
  <c r="K128" i="14"/>
  <c r="I128" i="14"/>
  <c r="G128" i="14"/>
  <c r="F128" i="14"/>
  <c r="E128" i="14"/>
  <c r="D128" i="14"/>
  <c r="K127" i="14"/>
  <c r="J127" i="14"/>
  <c r="I127" i="14"/>
  <c r="H127" i="14"/>
  <c r="G127" i="14"/>
  <c r="F127" i="14"/>
  <c r="E127" i="14"/>
  <c r="D127" i="14"/>
  <c r="K126" i="14"/>
  <c r="J126" i="14"/>
  <c r="I126" i="14"/>
  <c r="H126" i="14"/>
  <c r="G126" i="14"/>
  <c r="F126" i="14"/>
  <c r="E126" i="14"/>
  <c r="D126" i="14"/>
  <c r="K125" i="14"/>
  <c r="J125" i="14"/>
  <c r="I125" i="14"/>
  <c r="H125" i="14"/>
  <c r="G125" i="14"/>
  <c r="F125" i="14"/>
  <c r="E125" i="14"/>
  <c r="D125" i="14"/>
  <c r="K124" i="14"/>
  <c r="I124" i="14"/>
  <c r="G124" i="14"/>
  <c r="F124" i="14"/>
  <c r="E124" i="14"/>
  <c r="D124" i="14"/>
  <c r="K123" i="14"/>
  <c r="J123" i="14"/>
  <c r="I123" i="14"/>
  <c r="H123" i="14"/>
  <c r="G123" i="14"/>
  <c r="F123" i="14"/>
  <c r="E123" i="14"/>
  <c r="D123" i="14"/>
  <c r="K122" i="14"/>
  <c r="J122" i="14"/>
  <c r="I122" i="14"/>
  <c r="H122" i="14"/>
  <c r="G122" i="14"/>
  <c r="F122" i="14"/>
  <c r="E122" i="14"/>
  <c r="D122" i="14"/>
  <c r="K121" i="14"/>
  <c r="J121" i="14"/>
  <c r="I121" i="14"/>
  <c r="H121" i="14"/>
  <c r="G121" i="14"/>
  <c r="F121" i="14"/>
  <c r="E121" i="14"/>
  <c r="D121" i="14"/>
  <c r="K120" i="14"/>
  <c r="I120" i="14"/>
  <c r="G120" i="14"/>
  <c r="F120" i="14"/>
  <c r="E120" i="14"/>
  <c r="D120" i="14"/>
  <c r="K119" i="14"/>
  <c r="J119" i="14"/>
  <c r="I119" i="14"/>
  <c r="H119" i="14"/>
  <c r="G119" i="14"/>
  <c r="F119" i="14"/>
  <c r="E119" i="14"/>
  <c r="D119" i="14"/>
  <c r="K118" i="14"/>
  <c r="J118" i="14"/>
  <c r="I118" i="14"/>
  <c r="H118" i="14"/>
  <c r="G118" i="14"/>
  <c r="F118" i="14"/>
  <c r="E118" i="14"/>
  <c r="D118" i="14"/>
  <c r="K117" i="14"/>
  <c r="J117" i="14"/>
  <c r="I117" i="14"/>
  <c r="H117" i="14"/>
  <c r="G117" i="14"/>
  <c r="F117" i="14"/>
  <c r="E117" i="14"/>
  <c r="D117" i="14"/>
  <c r="K116" i="14"/>
  <c r="I116" i="14"/>
  <c r="G116" i="14"/>
  <c r="F116" i="14"/>
  <c r="E116" i="14"/>
  <c r="D116" i="14"/>
  <c r="K115" i="14"/>
  <c r="J115" i="14"/>
  <c r="I115" i="14"/>
  <c r="H115" i="14"/>
  <c r="G115" i="14"/>
  <c r="F115" i="14"/>
  <c r="E115" i="14"/>
  <c r="D115" i="14"/>
  <c r="K114" i="14"/>
  <c r="J114" i="14"/>
  <c r="I114" i="14"/>
  <c r="H114" i="14"/>
  <c r="G114" i="14"/>
  <c r="F114" i="14"/>
  <c r="E114" i="14"/>
  <c r="D114" i="14"/>
  <c r="K113" i="14"/>
  <c r="J113" i="14"/>
  <c r="I113" i="14"/>
  <c r="H113" i="14"/>
  <c r="G113" i="14"/>
  <c r="F113" i="14"/>
  <c r="E113" i="14"/>
  <c r="D113" i="14"/>
  <c r="K112" i="14"/>
  <c r="I112" i="14"/>
  <c r="G112" i="14"/>
  <c r="F112" i="14"/>
  <c r="E112" i="14"/>
  <c r="D112" i="14"/>
  <c r="K111" i="14"/>
  <c r="J111" i="14"/>
  <c r="I111" i="14"/>
  <c r="H111" i="14"/>
  <c r="G111" i="14"/>
  <c r="F111" i="14"/>
  <c r="E111" i="14"/>
  <c r="D111" i="14"/>
  <c r="K110" i="14"/>
  <c r="J110" i="14"/>
  <c r="I110" i="14"/>
  <c r="H110" i="14"/>
  <c r="G110" i="14"/>
  <c r="F110" i="14"/>
  <c r="E110" i="14"/>
  <c r="D110" i="14"/>
  <c r="K109" i="14"/>
  <c r="J109" i="14"/>
  <c r="I109" i="14"/>
  <c r="H109" i="14"/>
  <c r="G109" i="14"/>
  <c r="F109" i="14"/>
  <c r="E109" i="14"/>
  <c r="D109" i="14"/>
  <c r="K108" i="14"/>
  <c r="I108" i="14"/>
  <c r="G108" i="14"/>
  <c r="F108" i="14"/>
  <c r="E108" i="14"/>
  <c r="D108" i="14"/>
  <c r="K107" i="14"/>
  <c r="J107" i="14"/>
  <c r="I107" i="14"/>
  <c r="H107" i="14"/>
  <c r="G107" i="14"/>
  <c r="F107" i="14"/>
  <c r="E107" i="14"/>
  <c r="D107" i="14"/>
  <c r="K106" i="14"/>
  <c r="J106" i="14"/>
  <c r="I106" i="14"/>
  <c r="H106" i="14"/>
  <c r="G106" i="14"/>
  <c r="F106" i="14"/>
  <c r="E106" i="14"/>
  <c r="D106" i="14"/>
  <c r="K105" i="14"/>
  <c r="J105" i="14"/>
  <c r="I105" i="14"/>
  <c r="H105" i="14"/>
  <c r="G105" i="14"/>
  <c r="F105" i="14"/>
  <c r="E105" i="14"/>
  <c r="D105" i="14"/>
  <c r="K104" i="14"/>
  <c r="I104" i="14"/>
  <c r="G104" i="14"/>
  <c r="F104" i="14"/>
  <c r="E104" i="14"/>
  <c r="D104" i="14"/>
  <c r="K103" i="14"/>
  <c r="J103" i="14"/>
  <c r="I103" i="14"/>
  <c r="H103" i="14"/>
  <c r="G103" i="14"/>
  <c r="F103" i="14"/>
  <c r="E103" i="14"/>
  <c r="D103" i="14"/>
  <c r="K102" i="14"/>
  <c r="J102" i="14"/>
  <c r="I102" i="14"/>
  <c r="H102" i="14"/>
  <c r="G102" i="14"/>
  <c r="F102" i="14"/>
  <c r="E102" i="14"/>
  <c r="D102" i="14"/>
  <c r="K101" i="14"/>
  <c r="J101" i="14"/>
  <c r="I101" i="14"/>
  <c r="H101" i="14"/>
  <c r="G101" i="14"/>
  <c r="F101" i="14"/>
  <c r="E101" i="14"/>
  <c r="D101" i="14"/>
  <c r="K100" i="14"/>
  <c r="I100" i="14"/>
  <c r="G100" i="14"/>
  <c r="F100" i="14"/>
  <c r="E100" i="14"/>
  <c r="D100" i="14"/>
  <c r="K99" i="14"/>
  <c r="J99" i="14"/>
  <c r="I99" i="14"/>
  <c r="H99" i="14"/>
  <c r="G99" i="14"/>
  <c r="F99" i="14"/>
  <c r="E99" i="14"/>
  <c r="D99" i="14"/>
  <c r="K98" i="14"/>
  <c r="J98" i="14"/>
  <c r="I98" i="14"/>
  <c r="H98" i="14"/>
  <c r="G98" i="14"/>
  <c r="F98" i="14"/>
  <c r="E98" i="14"/>
  <c r="D98" i="14"/>
  <c r="K97" i="14"/>
  <c r="J97" i="14"/>
  <c r="I97" i="14"/>
  <c r="H97" i="14"/>
  <c r="G97" i="14"/>
  <c r="F97" i="14"/>
  <c r="E97" i="14"/>
  <c r="D97" i="14"/>
  <c r="K93" i="14"/>
  <c r="I93" i="14"/>
  <c r="F93" i="14"/>
  <c r="E93" i="14"/>
  <c r="D93" i="14"/>
  <c r="K92" i="14"/>
  <c r="J92" i="14"/>
  <c r="I92" i="14"/>
  <c r="H92" i="14"/>
  <c r="F92" i="14"/>
  <c r="E92" i="14"/>
  <c r="D92" i="14"/>
  <c r="K91" i="14"/>
  <c r="J91" i="14"/>
  <c r="I91" i="14"/>
  <c r="H91" i="14"/>
  <c r="F91" i="14"/>
  <c r="E91" i="14"/>
  <c r="D91" i="14"/>
  <c r="K90" i="14"/>
  <c r="J90" i="14"/>
  <c r="I90" i="14"/>
  <c r="H90" i="14"/>
  <c r="F90" i="14"/>
  <c r="E90" i="14"/>
  <c r="D90" i="14"/>
  <c r="K89" i="14"/>
  <c r="I89" i="14"/>
  <c r="F89" i="14"/>
  <c r="E89" i="14"/>
  <c r="D89" i="14"/>
  <c r="K88" i="14"/>
  <c r="J88" i="14"/>
  <c r="I88" i="14"/>
  <c r="H88" i="14"/>
  <c r="F88" i="14"/>
  <c r="E88" i="14"/>
  <c r="D88" i="14"/>
  <c r="K87" i="14"/>
  <c r="J87" i="14"/>
  <c r="I87" i="14"/>
  <c r="H87" i="14"/>
  <c r="F87" i="14"/>
  <c r="E87" i="14"/>
  <c r="D87" i="14"/>
  <c r="K86" i="14"/>
  <c r="J86" i="14"/>
  <c r="I86" i="14"/>
  <c r="H86" i="14"/>
  <c r="F86" i="14"/>
  <c r="E86" i="14"/>
  <c r="D86" i="14"/>
  <c r="E81" i="14"/>
  <c r="E79" i="14"/>
  <c r="J78" i="14"/>
  <c r="E77" i="14"/>
  <c r="J76" i="14"/>
  <c r="E75" i="14"/>
  <c r="E73" i="14"/>
  <c r="K66" i="14"/>
  <c r="I66" i="14"/>
  <c r="G66" i="14"/>
  <c r="F66" i="14"/>
  <c r="E66" i="14"/>
  <c r="D66" i="14"/>
  <c r="K65" i="14"/>
  <c r="J65" i="14"/>
  <c r="I65" i="14"/>
  <c r="H65" i="14"/>
  <c r="G65" i="14"/>
  <c r="F65" i="14"/>
  <c r="E65" i="14"/>
  <c r="D65" i="14"/>
  <c r="K64" i="14"/>
  <c r="J64" i="14"/>
  <c r="I64" i="14"/>
  <c r="H64" i="14"/>
  <c r="G64" i="14"/>
  <c r="F64" i="14"/>
  <c r="E64" i="14"/>
  <c r="D64" i="14"/>
  <c r="K63" i="14"/>
  <c r="J63" i="14"/>
  <c r="I63" i="14"/>
  <c r="H63" i="14"/>
  <c r="G63" i="14"/>
  <c r="F63" i="14"/>
  <c r="E63" i="14"/>
  <c r="D63" i="14"/>
  <c r="K62" i="14"/>
  <c r="I62" i="14"/>
  <c r="G62" i="14"/>
  <c r="F62" i="14"/>
  <c r="E62" i="14"/>
  <c r="D62" i="14"/>
  <c r="K61" i="14"/>
  <c r="J61" i="14"/>
  <c r="I61" i="14"/>
  <c r="H61" i="14"/>
  <c r="G61" i="14"/>
  <c r="F61" i="14"/>
  <c r="E61" i="14"/>
  <c r="D61" i="14"/>
  <c r="K60" i="14"/>
  <c r="J60" i="14"/>
  <c r="I60" i="14"/>
  <c r="H60" i="14"/>
  <c r="G60" i="14"/>
  <c r="F60" i="14"/>
  <c r="E60" i="14"/>
  <c r="D60" i="14"/>
  <c r="K59" i="14"/>
  <c r="J59" i="14"/>
  <c r="I59" i="14"/>
  <c r="H59" i="14"/>
  <c r="G59" i="14"/>
  <c r="F59" i="14"/>
  <c r="E59" i="14"/>
  <c r="D59" i="14"/>
  <c r="K58" i="14"/>
  <c r="I58" i="14"/>
  <c r="G58" i="14"/>
  <c r="F58" i="14"/>
  <c r="E58" i="14"/>
  <c r="D58" i="14"/>
  <c r="K57" i="14"/>
  <c r="J57" i="14"/>
  <c r="I57" i="14"/>
  <c r="H57" i="14"/>
  <c r="G57" i="14"/>
  <c r="F57" i="14"/>
  <c r="E57" i="14"/>
  <c r="D57" i="14"/>
  <c r="K56" i="14"/>
  <c r="J56" i="14"/>
  <c r="I56" i="14"/>
  <c r="H56" i="14"/>
  <c r="G56" i="14"/>
  <c r="F56" i="14"/>
  <c r="E56" i="14"/>
  <c r="D56" i="14"/>
  <c r="K55" i="14"/>
  <c r="J55" i="14"/>
  <c r="I55" i="14"/>
  <c r="H55" i="14"/>
  <c r="G55" i="14"/>
  <c r="F55" i="14"/>
  <c r="E55" i="14"/>
  <c r="D55" i="14"/>
  <c r="K54" i="14"/>
  <c r="I54" i="14"/>
  <c r="G54" i="14"/>
  <c r="F54" i="14"/>
  <c r="E54" i="14"/>
  <c r="D54" i="14"/>
  <c r="K53" i="14"/>
  <c r="J53" i="14"/>
  <c r="I53" i="14"/>
  <c r="H53" i="14"/>
  <c r="G53" i="14"/>
  <c r="F53" i="14"/>
  <c r="E53" i="14"/>
  <c r="D53" i="14"/>
  <c r="K52" i="14"/>
  <c r="J52" i="14"/>
  <c r="I52" i="14"/>
  <c r="H52" i="14"/>
  <c r="G52" i="14"/>
  <c r="F52" i="14"/>
  <c r="E52" i="14"/>
  <c r="D52" i="14"/>
  <c r="K51" i="14"/>
  <c r="J51" i="14"/>
  <c r="I51" i="14"/>
  <c r="H51" i="14"/>
  <c r="G51" i="14"/>
  <c r="F51" i="14"/>
  <c r="E51" i="14"/>
  <c r="D51" i="14"/>
  <c r="K50" i="14"/>
  <c r="I50" i="14"/>
  <c r="G50" i="14"/>
  <c r="F50" i="14"/>
  <c r="E50" i="14"/>
  <c r="D50" i="14"/>
  <c r="K49" i="14"/>
  <c r="J49" i="14"/>
  <c r="I49" i="14"/>
  <c r="H49" i="14"/>
  <c r="G49" i="14"/>
  <c r="F49" i="14"/>
  <c r="E49" i="14"/>
  <c r="D49" i="14"/>
  <c r="K48" i="14"/>
  <c r="J48" i="14"/>
  <c r="I48" i="14"/>
  <c r="H48" i="14"/>
  <c r="G48" i="14"/>
  <c r="F48" i="14"/>
  <c r="E48" i="14"/>
  <c r="D48" i="14"/>
  <c r="K47" i="14"/>
  <c r="J47" i="14"/>
  <c r="I47" i="14"/>
  <c r="H47" i="14"/>
  <c r="G47" i="14"/>
  <c r="F47" i="14"/>
  <c r="E47" i="14"/>
  <c r="D47" i="14"/>
  <c r="K46" i="14"/>
  <c r="I46" i="14"/>
  <c r="G46" i="14"/>
  <c r="F46" i="14"/>
  <c r="E46" i="14"/>
  <c r="D46" i="14"/>
  <c r="K45" i="14"/>
  <c r="J45" i="14"/>
  <c r="I45" i="14"/>
  <c r="H45" i="14"/>
  <c r="G45" i="14"/>
  <c r="F45" i="14"/>
  <c r="E45" i="14"/>
  <c r="D45" i="14"/>
  <c r="K44" i="14"/>
  <c r="J44" i="14"/>
  <c r="I44" i="14"/>
  <c r="H44" i="14"/>
  <c r="G44" i="14"/>
  <c r="F44" i="14"/>
  <c r="E44" i="14"/>
  <c r="D44" i="14"/>
  <c r="K43" i="14"/>
  <c r="J43" i="14"/>
  <c r="I43" i="14"/>
  <c r="H43" i="14"/>
  <c r="G43" i="14"/>
  <c r="F43" i="14"/>
  <c r="E43" i="14"/>
  <c r="D43" i="14"/>
  <c r="K42" i="14"/>
  <c r="I42" i="14"/>
  <c r="G42" i="14"/>
  <c r="F42" i="14"/>
  <c r="E42" i="14"/>
  <c r="D42" i="14"/>
  <c r="K41" i="14"/>
  <c r="J41" i="14"/>
  <c r="I41" i="14"/>
  <c r="H41" i="14"/>
  <c r="G41" i="14"/>
  <c r="F41" i="14"/>
  <c r="E41" i="14"/>
  <c r="D41" i="14"/>
  <c r="K40" i="14"/>
  <c r="J40" i="14"/>
  <c r="I40" i="14"/>
  <c r="H40" i="14"/>
  <c r="G40" i="14"/>
  <c r="F40" i="14"/>
  <c r="E40" i="14"/>
  <c r="D40" i="14"/>
  <c r="K39" i="14"/>
  <c r="J39" i="14"/>
  <c r="I39" i="14"/>
  <c r="H39" i="14"/>
  <c r="G39" i="14"/>
  <c r="F39" i="14"/>
  <c r="E39" i="14"/>
  <c r="D39" i="14"/>
  <c r="K38" i="14"/>
  <c r="I38" i="14"/>
  <c r="G38" i="14"/>
  <c r="F38" i="14"/>
  <c r="E38" i="14"/>
  <c r="D38" i="14"/>
  <c r="K37" i="14"/>
  <c r="J37" i="14"/>
  <c r="I37" i="14"/>
  <c r="H37" i="14"/>
  <c r="G37" i="14"/>
  <c r="F37" i="14"/>
  <c r="E37" i="14"/>
  <c r="D37" i="14"/>
  <c r="K36" i="14"/>
  <c r="J36" i="14"/>
  <c r="I36" i="14"/>
  <c r="H36" i="14"/>
  <c r="G36" i="14"/>
  <c r="F36" i="14"/>
  <c r="E36" i="14"/>
  <c r="D36" i="14"/>
  <c r="K35" i="14"/>
  <c r="J35" i="14"/>
  <c r="I35" i="14"/>
  <c r="H35" i="14"/>
  <c r="G35" i="14"/>
  <c r="F35" i="14"/>
  <c r="E35" i="14"/>
  <c r="D35" i="14"/>
  <c r="K34" i="14"/>
  <c r="I34" i="14"/>
  <c r="G34" i="14"/>
  <c r="F34" i="14"/>
  <c r="E34" i="14"/>
  <c r="D34" i="14"/>
  <c r="K33" i="14"/>
  <c r="J33" i="14"/>
  <c r="I33" i="14"/>
  <c r="H33" i="14"/>
  <c r="G33" i="14"/>
  <c r="F33" i="14"/>
  <c r="E33" i="14"/>
  <c r="D33" i="14"/>
  <c r="K32" i="14"/>
  <c r="J32" i="14"/>
  <c r="I32" i="14"/>
  <c r="H32" i="14"/>
  <c r="G32" i="14"/>
  <c r="F32" i="14"/>
  <c r="E32" i="14"/>
  <c r="D32" i="14"/>
  <c r="K31" i="14"/>
  <c r="J31" i="14"/>
  <c r="I31" i="14"/>
  <c r="H31" i="14"/>
  <c r="G31" i="14"/>
  <c r="F31" i="14"/>
  <c r="E31" i="14"/>
  <c r="D31" i="14"/>
  <c r="K30" i="14"/>
  <c r="I30" i="14"/>
  <c r="G30" i="14"/>
  <c r="F30" i="14"/>
  <c r="E30" i="14"/>
  <c r="D30" i="14"/>
  <c r="K29" i="14"/>
  <c r="J29" i="14"/>
  <c r="I29" i="14"/>
  <c r="H29" i="14"/>
  <c r="G29" i="14"/>
  <c r="F29" i="14"/>
  <c r="E29" i="14"/>
  <c r="D29" i="14"/>
  <c r="K28" i="14"/>
  <c r="J28" i="14"/>
  <c r="I28" i="14"/>
  <c r="H28" i="14"/>
  <c r="G28" i="14"/>
  <c r="F28" i="14"/>
  <c r="E28" i="14"/>
  <c r="D28" i="14"/>
  <c r="K27" i="14"/>
  <c r="J27" i="14"/>
  <c r="I27" i="14"/>
  <c r="H27" i="14"/>
  <c r="G27" i="14"/>
  <c r="F27" i="14"/>
  <c r="E27" i="14"/>
  <c r="D27" i="14"/>
  <c r="K23" i="14"/>
  <c r="I23" i="14"/>
  <c r="F23" i="14"/>
  <c r="E23" i="14"/>
  <c r="D23" i="14"/>
  <c r="K22" i="14"/>
  <c r="J22" i="14"/>
  <c r="I22" i="14"/>
  <c r="H22" i="14"/>
  <c r="F22" i="14"/>
  <c r="E22" i="14"/>
  <c r="D22" i="14"/>
  <c r="K21" i="14"/>
  <c r="J21" i="14"/>
  <c r="I21" i="14"/>
  <c r="H21" i="14"/>
  <c r="F21" i="14"/>
  <c r="E21" i="14"/>
  <c r="D21" i="14"/>
  <c r="K20" i="14"/>
  <c r="J20" i="14"/>
  <c r="I20" i="14"/>
  <c r="H20" i="14"/>
  <c r="F20" i="14"/>
  <c r="E20" i="14"/>
  <c r="D20" i="14"/>
  <c r="K19" i="14"/>
  <c r="I19" i="14"/>
  <c r="F19" i="14"/>
  <c r="E19" i="14"/>
  <c r="D19" i="14"/>
  <c r="K18" i="14"/>
  <c r="J18" i="14"/>
  <c r="I18" i="14"/>
  <c r="H18" i="14"/>
  <c r="F18" i="14"/>
  <c r="E18" i="14"/>
  <c r="D18" i="14"/>
  <c r="K17" i="14"/>
  <c r="J17" i="14"/>
  <c r="I17" i="14"/>
  <c r="H17" i="14"/>
  <c r="F17" i="14"/>
  <c r="E17" i="14"/>
  <c r="D17" i="14"/>
  <c r="K16" i="14"/>
  <c r="J16" i="14"/>
  <c r="I16" i="14"/>
  <c r="H16" i="14"/>
  <c r="F16" i="14"/>
  <c r="E16" i="14"/>
  <c r="D16" i="14"/>
  <c r="K206" i="13"/>
  <c r="I206" i="13"/>
  <c r="G206" i="13"/>
  <c r="F206" i="13"/>
  <c r="E206" i="13"/>
  <c r="D206" i="13"/>
  <c r="K205" i="13"/>
  <c r="J205" i="13"/>
  <c r="I205" i="13"/>
  <c r="H205" i="13"/>
  <c r="G205" i="13"/>
  <c r="F205" i="13"/>
  <c r="E205" i="13"/>
  <c r="D205" i="13"/>
  <c r="K204" i="13"/>
  <c r="J204" i="13"/>
  <c r="I204" i="13"/>
  <c r="H204" i="13"/>
  <c r="G204" i="13"/>
  <c r="F204" i="13"/>
  <c r="E204" i="13"/>
  <c r="D204" i="13"/>
  <c r="K203" i="13"/>
  <c r="J203" i="13"/>
  <c r="I203" i="13"/>
  <c r="H203" i="13"/>
  <c r="G203" i="13"/>
  <c r="F203" i="13"/>
  <c r="E203" i="13"/>
  <c r="D203" i="13"/>
  <c r="K202" i="13"/>
  <c r="I202" i="13"/>
  <c r="G202" i="13"/>
  <c r="F202" i="13"/>
  <c r="E202" i="13"/>
  <c r="D202" i="13"/>
  <c r="K201" i="13"/>
  <c r="J201" i="13"/>
  <c r="I201" i="13"/>
  <c r="H201" i="13"/>
  <c r="G201" i="13"/>
  <c r="F201" i="13"/>
  <c r="E201" i="13"/>
  <c r="D201" i="13"/>
  <c r="K200" i="13"/>
  <c r="J200" i="13"/>
  <c r="I200" i="13"/>
  <c r="H200" i="13"/>
  <c r="G200" i="13"/>
  <c r="F200" i="13"/>
  <c r="E200" i="13"/>
  <c r="D200" i="13"/>
  <c r="K199" i="13"/>
  <c r="J199" i="13"/>
  <c r="I199" i="13"/>
  <c r="H199" i="13"/>
  <c r="G199" i="13"/>
  <c r="F199" i="13"/>
  <c r="E199" i="13"/>
  <c r="D199" i="13"/>
  <c r="K198" i="13"/>
  <c r="I198" i="13"/>
  <c r="G198" i="13"/>
  <c r="F198" i="13"/>
  <c r="E198" i="13"/>
  <c r="D198" i="13"/>
  <c r="K197" i="13"/>
  <c r="J197" i="13"/>
  <c r="I197" i="13"/>
  <c r="H197" i="13"/>
  <c r="G197" i="13"/>
  <c r="F197" i="13"/>
  <c r="E197" i="13"/>
  <c r="D197" i="13"/>
  <c r="K196" i="13"/>
  <c r="J196" i="13"/>
  <c r="I196" i="13"/>
  <c r="H196" i="13"/>
  <c r="G196" i="13"/>
  <c r="F196" i="13"/>
  <c r="E196" i="13"/>
  <c r="D196" i="13"/>
  <c r="K195" i="13"/>
  <c r="J195" i="13"/>
  <c r="I195" i="13"/>
  <c r="H195" i="13"/>
  <c r="G195" i="13"/>
  <c r="F195" i="13"/>
  <c r="E195" i="13"/>
  <c r="D195" i="13"/>
  <c r="K194" i="13"/>
  <c r="I194" i="13"/>
  <c r="G194" i="13"/>
  <c r="F194" i="13"/>
  <c r="E194" i="13"/>
  <c r="D194" i="13"/>
  <c r="K193" i="13"/>
  <c r="J193" i="13"/>
  <c r="I193" i="13"/>
  <c r="H193" i="13"/>
  <c r="G193" i="13"/>
  <c r="F193" i="13"/>
  <c r="E193" i="13"/>
  <c r="D193" i="13"/>
  <c r="K192" i="13"/>
  <c r="J192" i="13"/>
  <c r="I192" i="13"/>
  <c r="H192" i="13"/>
  <c r="G192" i="13"/>
  <c r="F192" i="13"/>
  <c r="E192" i="13"/>
  <c r="D192" i="13"/>
  <c r="K191" i="13"/>
  <c r="J191" i="13"/>
  <c r="I191" i="13"/>
  <c r="H191" i="13"/>
  <c r="G191" i="13"/>
  <c r="F191" i="13"/>
  <c r="E191" i="13"/>
  <c r="D191" i="13"/>
  <c r="K190" i="13"/>
  <c r="I190" i="13"/>
  <c r="G190" i="13"/>
  <c r="F190" i="13"/>
  <c r="E190" i="13"/>
  <c r="D190" i="13"/>
  <c r="K189" i="13"/>
  <c r="J189" i="13"/>
  <c r="I189" i="13"/>
  <c r="H189" i="13"/>
  <c r="G189" i="13"/>
  <c r="F189" i="13"/>
  <c r="E189" i="13"/>
  <c r="D189" i="13"/>
  <c r="K188" i="13"/>
  <c r="J188" i="13"/>
  <c r="I188" i="13"/>
  <c r="H188" i="13"/>
  <c r="G188" i="13"/>
  <c r="F188" i="13"/>
  <c r="E188" i="13"/>
  <c r="D188" i="13"/>
  <c r="K187" i="13"/>
  <c r="J187" i="13"/>
  <c r="I187" i="13"/>
  <c r="H187" i="13"/>
  <c r="G187" i="13"/>
  <c r="F187" i="13"/>
  <c r="E187" i="13"/>
  <c r="D187" i="13"/>
  <c r="K186" i="13"/>
  <c r="I186" i="13"/>
  <c r="G186" i="13"/>
  <c r="F186" i="13"/>
  <c r="E186" i="13"/>
  <c r="D186" i="13"/>
  <c r="K185" i="13"/>
  <c r="J185" i="13"/>
  <c r="I185" i="13"/>
  <c r="H185" i="13"/>
  <c r="G185" i="13"/>
  <c r="F185" i="13"/>
  <c r="E185" i="13"/>
  <c r="D185" i="13"/>
  <c r="K184" i="13"/>
  <c r="J184" i="13"/>
  <c r="I184" i="13"/>
  <c r="H184" i="13"/>
  <c r="G184" i="13"/>
  <c r="F184" i="13"/>
  <c r="E184" i="13"/>
  <c r="D184" i="13"/>
  <c r="K183" i="13"/>
  <c r="J183" i="13"/>
  <c r="I183" i="13"/>
  <c r="H183" i="13"/>
  <c r="G183" i="13"/>
  <c r="F183" i="13"/>
  <c r="E183" i="13"/>
  <c r="D183" i="13"/>
  <c r="K182" i="13"/>
  <c r="I182" i="13"/>
  <c r="G182" i="13"/>
  <c r="F182" i="13"/>
  <c r="E182" i="13"/>
  <c r="D182" i="13"/>
  <c r="K181" i="13"/>
  <c r="J181" i="13"/>
  <c r="I181" i="13"/>
  <c r="H181" i="13"/>
  <c r="G181" i="13"/>
  <c r="F181" i="13"/>
  <c r="E181" i="13"/>
  <c r="D181" i="13"/>
  <c r="K180" i="13"/>
  <c r="J180" i="13"/>
  <c r="I180" i="13"/>
  <c r="H180" i="13"/>
  <c r="G180" i="13"/>
  <c r="F180" i="13"/>
  <c r="E180" i="13"/>
  <c r="D180" i="13"/>
  <c r="K179" i="13"/>
  <c r="J179" i="13"/>
  <c r="I179" i="13"/>
  <c r="H179" i="13"/>
  <c r="G179" i="13"/>
  <c r="F179" i="13"/>
  <c r="E179" i="13"/>
  <c r="D179" i="13"/>
  <c r="K178" i="13"/>
  <c r="I178" i="13"/>
  <c r="G178" i="13"/>
  <c r="F178" i="13"/>
  <c r="E178" i="13"/>
  <c r="D178" i="13"/>
  <c r="K177" i="13"/>
  <c r="J177" i="13"/>
  <c r="I177" i="13"/>
  <c r="H177" i="13"/>
  <c r="G177" i="13"/>
  <c r="F177" i="13"/>
  <c r="E177" i="13"/>
  <c r="D177" i="13"/>
  <c r="K176" i="13"/>
  <c r="J176" i="13"/>
  <c r="I176" i="13"/>
  <c r="H176" i="13"/>
  <c r="G176" i="13"/>
  <c r="F176" i="13"/>
  <c r="E176" i="13"/>
  <c r="D176" i="13"/>
  <c r="K175" i="13"/>
  <c r="J175" i="13"/>
  <c r="I175" i="13"/>
  <c r="H175" i="13"/>
  <c r="G175" i="13"/>
  <c r="F175" i="13"/>
  <c r="E175" i="13"/>
  <c r="D175" i="13"/>
  <c r="K174" i="13"/>
  <c r="I174" i="13"/>
  <c r="G174" i="13"/>
  <c r="F174" i="13"/>
  <c r="E174" i="13"/>
  <c r="D174" i="13"/>
  <c r="K173" i="13"/>
  <c r="J173" i="13"/>
  <c r="I173" i="13"/>
  <c r="H173" i="13"/>
  <c r="G173" i="13"/>
  <c r="F173" i="13"/>
  <c r="E173" i="13"/>
  <c r="D173" i="13"/>
  <c r="K172" i="13"/>
  <c r="J172" i="13"/>
  <c r="I172" i="13"/>
  <c r="H172" i="13"/>
  <c r="G172" i="13"/>
  <c r="F172" i="13"/>
  <c r="E172" i="13"/>
  <c r="D172" i="13"/>
  <c r="K171" i="13"/>
  <c r="J171" i="13"/>
  <c r="I171" i="13"/>
  <c r="H171" i="13"/>
  <c r="G171" i="13"/>
  <c r="F171" i="13"/>
  <c r="E171" i="13"/>
  <c r="D171" i="13"/>
  <c r="K170" i="13"/>
  <c r="I170" i="13"/>
  <c r="G170" i="13"/>
  <c r="F170" i="13"/>
  <c r="E170" i="13"/>
  <c r="D170" i="13"/>
  <c r="K169" i="13"/>
  <c r="J169" i="13"/>
  <c r="I169" i="13"/>
  <c r="H169" i="13"/>
  <c r="G169" i="13"/>
  <c r="F169" i="13"/>
  <c r="E169" i="13"/>
  <c r="D169" i="13"/>
  <c r="K168" i="13"/>
  <c r="J168" i="13"/>
  <c r="I168" i="13"/>
  <c r="H168" i="13"/>
  <c r="G168" i="13"/>
  <c r="F168" i="13"/>
  <c r="E168" i="13"/>
  <c r="D168" i="13"/>
  <c r="K167" i="13"/>
  <c r="J167" i="13"/>
  <c r="I167" i="13"/>
  <c r="H167" i="13"/>
  <c r="G167" i="13"/>
  <c r="F167" i="13"/>
  <c r="E167" i="13"/>
  <c r="D167" i="13"/>
  <c r="K163" i="13"/>
  <c r="I163" i="13"/>
  <c r="F163" i="13"/>
  <c r="E163" i="13"/>
  <c r="D163" i="13"/>
  <c r="K162" i="13"/>
  <c r="J162" i="13"/>
  <c r="I162" i="13"/>
  <c r="H162" i="13"/>
  <c r="F162" i="13"/>
  <c r="E162" i="13"/>
  <c r="D162" i="13"/>
  <c r="K161" i="13"/>
  <c r="J161" i="13"/>
  <c r="I161" i="13"/>
  <c r="H161" i="13"/>
  <c r="F161" i="13"/>
  <c r="E161" i="13"/>
  <c r="D161" i="13"/>
  <c r="K160" i="13"/>
  <c r="J160" i="13"/>
  <c r="I160" i="13"/>
  <c r="H160" i="13"/>
  <c r="F160" i="13"/>
  <c r="E160" i="13"/>
  <c r="D160" i="13"/>
  <c r="K159" i="13"/>
  <c r="I159" i="13"/>
  <c r="F159" i="13"/>
  <c r="E159" i="13"/>
  <c r="D159" i="13"/>
  <c r="K158" i="13"/>
  <c r="J158" i="13"/>
  <c r="I158" i="13"/>
  <c r="H158" i="13"/>
  <c r="F158" i="13"/>
  <c r="E158" i="13"/>
  <c r="D158" i="13"/>
  <c r="K157" i="13"/>
  <c r="J157" i="13"/>
  <c r="I157" i="13"/>
  <c r="H157" i="13"/>
  <c r="F157" i="13"/>
  <c r="E157" i="13"/>
  <c r="D157" i="13"/>
  <c r="K156" i="13"/>
  <c r="J156" i="13"/>
  <c r="I156" i="13"/>
  <c r="H156" i="13"/>
  <c r="F156" i="13"/>
  <c r="E156" i="13"/>
  <c r="D156" i="13"/>
  <c r="E151" i="13"/>
  <c r="E149" i="13"/>
  <c r="J148" i="13"/>
  <c r="E147" i="13"/>
  <c r="J146" i="13"/>
  <c r="E145" i="13"/>
  <c r="E143" i="13"/>
  <c r="K136" i="13"/>
  <c r="I136" i="13"/>
  <c r="G136" i="13"/>
  <c r="F136" i="13"/>
  <c r="E136" i="13"/>
  <c r="D136" i="13"/>
  <c r="K135" i="13"/>
  <c r="J135" i="13"/>
  <c r="I135" i="13"/>
  <c r="H135" i="13"/>
  <c r="G135" i="13"/>
  <c r="F135" i="13"/>
  <c r="E135" i="13"/>
  <c r="D135" i="13"/>
  <c r="K134" i="13"/>
  <c r="J134" i="13"/>
  <c r="I134" i="13"/>
  <c r="H134" i="13"/>
  <c r="G134" i="13"/>
  <c r="F134" i="13"/>
  <c r="E134" i="13"/>
  <c r="D134" i="13"/>
  <c r="K133" i="13"/>
  <c r="J133" i="13"/>
  <c r="I133" i="13"/>
  <c r="H133" i="13"/>
  <c r="G133" i="13"/>
  <c r="F133" i="13"/>
  <c r="E133" i="13"/>
  <c r="D133" i="13"/>
  <c r="K132" i="13"/>
  <c r="I132" i="13"/>
  <c r="G132" i="13"/>
  <c r="F132" i="13"/>
  <c r="E132" i="13"/>
  <c r="D132" i="13"/>
  <c r="K131" i="13"/>
  <c r="J131" i="13"/>
  <c r="I131" i="13"/>
  <c r="H131" i="13"/>
  <c r="G131" i="13"/>
  <c r="F131" i="13"/>
  <c r="E131" i="13"/>
  <c r="D131" i="13"/>
  <c r="K130" i="13"/>
  <c r="J130" i="13"/>
  <c r="I130" i="13"/>
  <c r="H130" i="13"/>
  <c r="G130" i="13"/>
  <c r="F130" i="13"/>
  <c r="E130" i="13"/>
  <c r="D130" i="13"/>
  <c r="K129" i="13"/>
  <c r="J129" i="13"/>
  <c r="I129" i="13"/>
  <c r="H129" i="13"/>
  <c r="G129" i="13"/>
  <c r="F129" i="13"/>
  <c r="E129" i="13"/>
  <c r="D129" i="13"/>
  <c r="K128" i="13"/>
  <c r="I128" i="13"/>
  <c r="G128" i="13"/>
  <c r="F128" i="13"/>
  <c r="E128" i="13"/>
  <c r="D128" i="13"/>
  <c r="K127" i="13"/>
  <c r="J127" i="13"/>
  <c r="I127" i="13"/>
  <c r="H127" i="13"/>
  <c r="G127" i="13"/>
  <c r="F127" i="13"/>
  <c r="E127" i="13"/>
  <c r="D127" i="13"/>
  <c r="K126" i="13"/>
  <c r="J126" i="13"/>
  <c r="I126" i="13"/>
  <c r="H126" i="13"/>
  <c r="G126" i="13"/>
  <c r="F126" i="13"/>
  <c r="E126" i="13"/>
  <c r="D126" i="13"/>
  <c r="K125" i="13"/>
  <c r="J125" i="13"/>
  <c r="I125" i="13"/>
  <c r="H125" i="13"/>
  <c r="G125" i="13"/>
  <c r="F125" i="13"/>
  <c r="E125" i="13"/>
  <c r="D125" i="13"/>
  <c r="K124" i="13"/>
  <c r="I124" i="13"/>
  <c r="G124" i="13"/>
  <c r="F124" i="13"/>
  <c r="E124" i="13"/>
  <c r="D124" i="13"/>
  <c r="K123" i="13"/>
  <c r="J123" i="13"/>
  <c r="I123" i="13"/>
  <c r="H123" i="13"/>
  <c r="G123" i="13"/>
  <c r="F123" i="13"/>
  <c r="E123" i="13"/>
  <c r="D123" i="13"/>
  <c r="K122" i="13"/>
  <c r="J122" i="13"/>
  <c r="I122" i="13"/>
  <c r="H122" i="13"/>
  <c r="G122" i="13"/>
  <c r="F122" i="13"/>
  <c r="E122" i="13"/>
  <c r="D122" i="13"/>
  <c r="K121" i="13"/>
  <c r="J121" i="13"/>
  <c r="I121" i="13"/>
  <c r="H121" i="13"/>
  <c r="G121" i="13"/>
  <c r="F121" i="13"/>
  <c r="E121" i="13"/>
  <c r="D121" i="13"/>
  <c r="K120" i="13"/>
  <c r="I120" i="13"/>
  <c r="G120" i="13"/>
  <c r="F120" i="13"/>
  <c r="E120" i="13"/>
  <c r="D120" i="13"/>
  <c r="K119" i="13"/>
  <c r="J119" i="13"/>
  <c r="I119" i="13"/>
  <c r="H119" i="13"/>
  <c r="G119" i="13"/>
  <c r="F119" i="13"/>
  <c r="E119" i="13"/>
  <c r="D119" i="13"/>
  <c r="K118" i="13"/>
  <c r="J118" i="13"/>
  <c r="I118" i="13"/>
  <c r="H118" i="13"/>
  <c r="G118" i="13"/>
  <c r="F118" i="13"/>
  <c r="E118" i="13"/>
  <c r="D118" i="13"/>
  <c r="K117" i="13"/>
  <c r="J117" i="13"/>
  <c r="I117" i="13"/>
  <c r="H117" i="13"/>
  <c r="G117" i="13"/>
  <c r="F117" i="13"/>
  <c r="E117" i="13"/>
  <c r="D117" i="13"/>
  <c r="K116" i="13"/>
  <c r="I116" i="13"/>
  <c r="G116" i="13"/>
  <c r="F116" i="13"/>
  <c r="E116" i="13"/>
  <c r="D116" i="13"/>
  <c r="K115" i="13"/>
  <c r="J115" i="13"/>
  <c r="I115" i="13"/>
  <c r="H115" i="13"/>
  <c r="G115" i="13"/>
  <c r="F115" i="13"/>
  <c r="E115" i="13"/>
  <c r="D115" i="13"/>
  <c r="K114" i="13"/>
  <c r="J114" i="13"/>
  <c r="I114" i="13"/>
  <c r="H114" i="13"/>
  <c r="G114" i="13"/>
  <c r="F114" i="13"/>
  <c r="E114" i="13"/>
  <c r="D114" i="13"/>
  <c r="K113" i="13"/>
  <c r="J113" i="13"/>
  <c r="I113" i="13"/>
  <c r="H113" i="13"/>
  <c r="G113" i="13"/>
  <c r="F113" i="13"/>
  <c r="E113" i="13"/>
  <c r="D113" i="13"/>
  <c r="K112" i="13"/>
  <c r="I112" i="13"/>
  <c r="G112" i="13"/>
  <c r="F112" i="13"/>
  <c r="E112" i="13"/>
  <c r="D112" i="13"/>
  <c r="K111" i="13"/>
  <c r="J111" i="13"/>
  <c r="I111" i="13"/>
  <c r="H111" i="13"/>
  <c r="G111" i="13"/>
  <c r="F111" i="13"/>
  <c r="E111" i="13"/>
  <c r="D111" i="13"/>
  <c r="K110" i="13"/>
  <c r="J110" i="13"/>
  <c r="I110" i="13"/>
  <c r="H110" i="13"/>
  <c r="G110" i="13"/>
  <c r="F110" i="13"/>
  <c r="E110" i="13"/>
  <c r="D110" i="13"/>
  <c r="K109" i="13"/>
  <c r="J109" i="13"/>
  <c r="I109" i="13"/>
  <c r="H109" i="13"/>
  <c r="G109" i="13"/>
  <c r="F109" i="13"/>
  <c r="E109" i="13"/>
  <c r="D109" i="13"/>
  <c r="K108" i="13"/>
  <c r="I108" i="13"/>
  <c r="G108" i="13"/>
  <c r="F108" i="13"/>
  <c r="E108" i="13"/>
  <c r="D108" i="13"/>
  <c r="K107" i="13"/>
  <c r="J107" i="13"/>
  <c r="I107" i="13"/>
  <c r="H107" i="13"/>
  <c r="G107" i="13"/>
  <c r="F107" i="13"/>
  <c r="E107" i="13"/>
  <c r="D107" i="13"/>
  <c r="K106" i="13"/>
  <c r="J106" i="13"/>
  <c r="I106" i="13"/>
  <c r="H106" i="13"/>
  <c r="G106" i="13"/>
  <c r="F106" i="13"/>
  <c r="E106" i="13"/>
  <c r="D106" i="13"/>
  <c r="K105" i="13"/>
  <c r="J105" i="13"/>
  <c r="I105" i="13"/>
  <c r="H105" i="13"/>
  <c r="G105" i="13"/>
  <c r="F105" i="13"/>
  <c r="E105" i="13"/>
  <c r="D105" i="13"/>
  <c r="K104" i="13"/>
  <c r="I104" i="13"/>
  <c r="G104" i="13"/>
  <c r="F104" i="13"/>
  <c r="E104" i="13"/>
  <c r="D104" i="13"/>
  <c r="K103" i="13"/>
  <c r="J103" i="13"/>
  <c r="I103" i="13"/>
  <c r="H103" i="13"/>
  <c r="G103" i="13"/>
  <c r="F103" i="13"/>
  <c r="E103" i="13"/>
  <c r="D103" i="13"/>
  <c r="K102" i="13"/>
  <c r="J102" i="13"/>
  <c r="I102" i="13"/>
  <c r="H102" i="13"/>
  <c r="G102" i="13"/>
  <c r="F102" i="13"/>
  <c r="E102" i="13"/>
  <c r="D102" i="13"/>
  <c r="K101" i="13"/>
  <c r="J101" i="13"/>
  <c r="I101" i="13"/>
  <c r="H101" i="13"/>
  <c r="G101" i="13"/>
  <c r="F101" i="13"/>
  <c r="E101" i="13"/>
  <c r="D101" i="13"/>
  <c r="K100" i="13"/>
  <c r="I100" i="13"/>
  <c r="G100" i="13"/>
  <c r="F100" i="13"/>
  <c r="E100" i="13"/>
  <c r="D100" i="13"/>
  <c r="K99" i="13"/>
  <c r="J99" i="13"/>
  <c r="I99" i="13"/>
  <c r="H99" i="13"/>
  <c r="G99" i="13"/>
  <c r="F99" i="13"/>
  <c r="E99" i="13"/>
  <c r="D99" i="13"/>
  <c r="K98" i="13"/>
  <c r="J98" i="13"/>
  <c r="I98" i="13"/>
  <c r="H98" i="13"/>
  <c r="G98" i="13"/>
  <c r="F98" i="13"/>
  <c r="E98" i="13"/>
  <c r="D98" i="13"/>
  <c r="K97" i="13"/>
  <c r="J97" i="13"/>
  <c r="I97" i="13"/>
  <c r="H97" i="13"/>
  <c r="G97" i="13"/>
  <c r="F97" i="13"/>
  <c r="E97" i="13"/>
  <c r="D97" i="13"/>
  <c r="K93" i="13"/>
  <c r="I93" i="13"/>
  <c r="F93" i="13"/>
  <c r="E93" i="13"/>
  <c r="D93" i="13"/>
  <c r="K92" i="13"/>
  <c r="J92" i="13"/>
  <c r="I92" i="13"/>
  <c r="H92" i="13"/>
  <c r="F92" i="13"/>
  <c r="E92" i="13"/>
  <c r="D92" i="13"/>
  <c r="K91" i="13"/>
  <c r="J91" i="13"/>
  <c r="I91" i="13"/>
  <c r="H91" i="13"/>
  <c r="F91" i="13"/>
  <c r="E91" i="13"/>
  <c r="D91" i="13"/>
  <c r="K90" i="13"/>
  <c r="J90" i="13"/>
  <c r="I90" i="13"/>
  <c r="H90" i="13"/>
  <c r="F90" i="13"/>
  <c r="E90" i="13"/>
  <c r="D90" i="13"/>
  <c r="K89" i="13"/>
  <c r="I89" i="13"/>
  <c r="F89" i="13"/>
  <c r="E89" i="13"/>
  <c r="D89" i="13"/>
  <c r="K88" i="13"/>
  <c r="J88" i="13"/>
  <c r="I88" i="13"/>
  <c r="H88" i="13"/>
  <c r="F88" i="13"/>
  <c r="E88" i="13"/>
  <c r="D88" i="13"/>
  <c r="K87" i="13"/>
  <c r="J87" i="13"/>
  <c r="I87" i="13"/>
  <c r="H87" i="13"/>
  <c r="F87" i="13"/>
  <c r="E87" i="13"/>
  <c r="D87" i="13"/>
  <c r="K86" i="13"/>
  <c r="J86" i="13"/>
  <c r="I86" i="13"/>
  <c r="H86" i="13"/>
  <c r="F86" i="13"/>
  <c r="E86" i="13"/>
  <c r="D86" i="13"/>
  <c r="E81" i="13"/>
  <c r="E79" i="13"/>
  <c r="J78" i="13"/>
  <c r="E77" i="13"/>
  <c r="J76" i="13"/>
  <c r="E75" i="13"/>
  <c r="E73" i="13"/>
  <c r="K66" i="13"/>
  <c r="I66" i="13"/>
  <c r="G66" i="13"/>
  <c r="F66" i="13"/>
  <c r="E66" i="13"/>
  <c r="D66" i="13"/>
  <c r="K65" i="13"/>
  <c r="J65" i="13"/>
  <c r="I65" i="13"/>
  <c r="H65" i="13"/>
  <c r="G65" i="13"/>
  <c r="F65" i="13"/>
  <c r="E65" i="13"/>
  <c r="D65" i="13"/>
  <c r="K64" i="13"/>
  <c r="J64" i="13"/>
  <c r="I64" i="13"/>
  <c r="H64" i="13"/>
  <c r="G64" i="13"/>
  <c r="F64" i="13"/>
  <c r="E64" i="13"/>
  <c r="D64" i="13"/>
  <c r="K63" i="13"/>
  <c r="J63" i="13"/>
  <c r="I63" i="13"/>
  <c r="H63" i="13"/>
  <c r="G63" i="13"/>
  <c r="F63" i="13"/>
  <c r="E63" i="13"/>
  <c r="D63" i="13"/>
  <c r="K62" i="13"/>
  <c r="I62" i="13"/>
  <c r="G62" i="13"/>
  <c r="F62" i="13"/>
  <c r="E62" i="13"/>
  <c r="D62" i="13"/>
  <c r="K61" i="13"/>
  <c r="J61" i="13"/>
  <c r="I61" i="13"/>
  <c r="H61" i="13"/>
  <c r="G61" i="13"/>
  <c r="F61" i="13"/>
  <c r="E61" i="13"/>
  <c r="D61" i="13"/>
  <c r="K60" i="13"/>
  <c r="J60" i="13"/>
  <c r="I60" i="13"/>
  <c r="H60" i="13"/>
  <c r="G60" i="13"/>
  <c r="F60" i="13"/>
  <c r="E60" i="13"/>
  <c r="D60" i="13"/>
  <c r="K59" i="13"/>
  <c r="J59" i="13"/>
  <c r="I59" i="13"/>
  <c r="H59" i="13"/>
  <c r="G59" i="13"/>
  <c r="F59" i="13"/>
  <c r="E59" i="13"/>
  <c r="D59" i="13"/>
  <c r="K58" i="13"/>
  <c r="I58" i="13"/>
  <c r="G58" i="13"/>
  <c r="F58" i="13"/>
  <c r="E58" i="13"/>
  <c r="D58" i="13"/>
  <c r="K57" i="13"/>
  <c r="J57" i="13"/>
  <c r="I57" i="13"/>
  <c r="H57" i="13"/>
  <c r="G57" i="13"/>
  <c r="F57" i="13"/>
  <c r="E57" i="13"/>
  <c r="D57" i="13"/>
  <c r="K56" i="13"/>
  <c r="J56" i="13"/>
  <c r="I56" i="13"/>
  <c r="H56" i="13"/>
  <c r="G56" i="13"/>
  <c r="F56" i="13"/>
  <c r="E56" i="13"/>
  <c r="D56" i="13"/>
  <c r="K55" i="13"/>
  <c r="J55" i="13"/>
  <c r="I55" i="13"/>
  <c r="H55" i="13"/>
  <c r="G55" i="13"/>
  <c r="F55" i="13"/>
  <c r="E55" i="13"/>
  <c r="D55" i="13"/>
  <c r="K54" i="13"/>
  <c r="I54" i="13"/>
  <c r="G54" i="13"/>
  <c r="F54" i="13"/>
  <c r="E54" i="13"/>
  <c r="D54" i="13"/>
  <c r="K53" i="13"/>
  <c r="J53" i="13"/>
  <c r="I53" i="13"/>
  <c r="H53" i="13"/>
  <c r="G53" i="13"/>
  <c r="F53" i="13"/>
  <c r="E53" i="13"/>
  <c r="D53" i="13"/>
  <c r="K52" i="13"/>
  <c r="J52" i="13"/>
  <c r="I52" i="13"/>
  <c r="H52" i="13"/>
  <c r="G52" i="13"/>
  <c r="F52" i="13"/>
  <c r="E52" i="13"/>
  <c r="D52" i="13"/>
  <c r="K51" i="13"/>
  <c r="J51" i="13"/>
  <c r="I51" i="13"/>
  <c r="H51" i="13"/>
  <c r="G51" i="13"/>
  <c r="F51" i="13"/>
  <c r="E51" i="13"/>
  <c r="D51" i="13"/>
  <c r="K50" i="13"/>
  <c r="I50" i="13"/>
  <c r="G50" i="13"/>
  <c r="F50" i="13"/>
  <c r="E50" i="13"/>
  <c r="D50" i="13"/>
  <c r="K49" i="13"/>
  <c r="J49" i="13"/>
  <c r="I49" i="13"/>
  <c r="H49" i="13"/>
  <c r="G49" i="13"/>
  <c r="F49" i="13"/>
  <c r="E49" i="13"/>
  <c r="D49" i="13"/>
  <c r="K48" i="13"/>
  <c r="J48" i="13"/>
  <c r="I48" i="13"/>
  <c r="H48" i="13"/>
  <c r="G48" i="13"/>
  <c r="F48" i="13"/>
  <c r="E48" i="13"/>
  <c r="D48" i="13"/>
  <c r="K47" i="13"/>
  <c r="J47" i="13"/>
  <c r="I47" i="13"/>
  <c r="H47" i="13"/>
  <c r="G47" i="13"/>
  <c r="F47" i="13"/>
  <c r="E47" i="13"/>
  <c r="D47" i="13"/>
  <c r="K46" i="13"/>
  <c r="I46" i="13"/>
  <c r="G46" i="13"/>
  <c r="F46" i="13"/>
  <c r="E46" i="13"/>
  <c r="D46" i="13"/>
  <c r="K45" i="13"/>
  <c r="J45" i="13"/>
  <c r="I45" i="13"/>
  <c r="H45" i="13"/>
  <c r="G45" i="13"/>
  <c r="F45" i="13"/>
  <c r="E45" i="13"/>
  <c r="D45" i="13"/>
  <c r="K44" i="13"/>
  <c r="J44" i="13"/>
  <c r="I44" i="13"/>
  <c r="H44" i="13"/>
  <c r="G44" i="13"/>
  <c r="F44" i="13"/>
  <c r="E44" i="13"/>
  <c r="D44" i="13"/>
  <c r="K43" i="13"/>
  <c r="J43" i="13"/>
  <c r="I43" i="13"/>
  <c r="H43" i="13"/>
  <c r="G43" i="13"/>
  <c r="F43" i="13"/>
  <c r="E43" i="13"/>
  <c r="D43" i="13"/>
  <c r="K42" i="13"/>
  <c r="I42" i="13"/>
  <c r="G42" i="13"/>
  <c r="F42" i="13"/>
  <c r="E42" i="13"/>
  <c r="D42" i="13"/>
  <c r="K41" i="13"/>
  <c r="J41" i="13"/>
  <c r="I41" i="13"/>
  <c r="H41" i="13"/>
  <c r="G41" i="13"/>
  <c r="F41" i="13"/>
  <c r="E41" i="13"/>
  <c r="D41" i="13"/>
  <c r="K40" i="13"/>
  <c r="J40" i="13"/>
  <c r="I40" i="13"/>
  <c r="H40" i="13"/>
  <c r="G40" i="13"/>
  <c r="F40" i="13"/>
  <c r="E40" i="13"/>
  <c r="D40" i="13"/>
  <c r="K39" i="13"/>
  <c r="J39" i="13"/>
  <c r="I39" i="13"/>
  <c r="H39" i="13"/>
  <c r="G39" i="13"/>
  <c r="F39" i="13"/>
  <c r="E39" i="13"/>
  <c r="D39" i="13"/>
  <c r="K38" i="13"/>
  <c r="I38" i="13"/>
  <c r="G38" i="13"/>
  <c r="F38" i="13"/>
  <c r="E38" i="13"/>
  <c r="D38" i="13"/>
  <c r="K37" i="13"/>
  <c r="J37" i="13"/>
  <c r="I37" i="13"/>
  <c r="H37" i="13"/>
  <c r="G37" i="13"/>
  <c r="F37" i="13"/>
  <c r="E37" i="13"/>
  <c r="D37" i="13"/>
  <c r="K36" i="13"/>
  <c r="J36" i="13"/>
  <c r="I36" i="13"/>
  <c r="H36" i="13"/>
  <c r="G36" i="13"/>
  <c r="F36" i="13"/>
  <c r="E36" i="13"/>
  <c r="D36" i="13"/>
  <c r="K35" i="13"/>
  <c r="J35" i="13"/>
  <c r="I35" i="13"/>
  <c r="H35" i="13"/>
  <c r="G35" i="13"/>
  <c r="F35" i="13"/>
  <c r="E35" i="13"/>
  <c r="D35" i="13"/>
  <c r="K34" i="13"/>
  <c r="I34" i="13"/>
  <c r="G34" i="13"/>
  <c r="F34" i="13"/>
  <c r="E34" i="13"/>
  <c r="D34" i="13"/>
  <c r="K33" i="13"/>
  <c r="J33" i="13"/>
  <c r="I33" i="13"/>
  <c r="H33" i="13"/>
  <c r="G33" i="13"/>
  <c r="F33" i="13"/>
  <c r="E33" i="13"/>
  <c r="D33" i="13"/>
  <c r="K32" i="13"/>
  <c r="J32" i="13"/>
  <c r="I32" i="13"/>
  <c r="H32" i="13"/>
  <c r="G32" i="13"/>
  <c r="F32" i="13"/>
  <c r="E32" i="13"/>
  <c r="D32" i="13"/>
  <c r="K31" i="13"/>
  <c r="J31" i="13"/>
  <c r="I31" i="13"/>
  <c r="H31" i="13"/>
  <c r="G31" i="13"/>
  <c r="F31" i="13"/>
  <c r="E31" i="13"/>
  <c r="D31" i="13"/>
  <c r="K30" i="13"/>
  <c r="I30" i="13"/>
  <c r="G30" i="13"/>
  <c r="F30" i="13"/>
  <c r="E30" i="13"/>
  <c r="D30" i="13"/>
  <c r="K29" i="13"/>
  <c r="J29" i="13"/>
  <c r="I29" i="13"/>
  <c r="H29" i="13"/>
  <c r="G29" i="13"/>
  <c r="F29" i="13"/>
  <c r="E29" i="13"/>
  <c r="D29" i="13"/>
  <c r="K28" i="13"/>
  <c r="J28" i="13"/>
  <c r="I28" i="13"/>
  <c r="H28" i="13"/>
  <c r="G28" i="13"/>
  <c r="F28" i="13"/>
  <c r="E28" i="13"/>
  <c r="D28" i="13"/>
  <c r="K27" i="13"/>
  <c r="J27" i="13"/>
  <c r="I27" i="13"/>
  <c r="H27" i="13"/>
  <c r="G27" i="13"/>
  <c r="F27" i="13"/>
  <c r="E27" i="13"/>
  <c r="D27" i="13"/>
  <c r="K23" i="13"/>
  <c r="I23" i="13"/>
  <c r="F23" i="13"/>
  <c r="E23" i="13"/>
  <c r="D23" i="13"/>
  <c r="K22" i="13"/>
  <c r="J22" i="13"/>
  <c r="I22" i="13"/>
  <c r="H22" i="13"/>
  <c r="F22" i="13"/>
  <c r="E22" i="13"/>
  <c r="D22" i="13"/>
  <c r="K21" i="13"/>
  <c r="J21" i="13"/>
  <c r="I21" i="13"/>
  <c r="H21" i="13"/>
  <c r="F21" i="13"/>
  <c r="E21" i="13"/>
  <c r="D21" i="13"/>
  <c r="K20" i="13"/>
  <c r="J20" i="13"/>
  <c r="I20" i="13"/>
  <c r="H20" i="13"/>
  <c r="F20" i="13"/>
  <c r="E20" i="13"/>
  <c r="D20" i="13"/>
  <c r="K19" i="13"/>
  <c r="I19" i="13"/>
  <c r="F19" i="13"/>
  <c r="E19" i="13"/>
  <c r="D19" i="13"/>
  <c r="K18" i="13"/>
  <c r="J18" i="13"/>
  <c r="I18" i="13"/>
  <c r="H18" i="13"/>
  <c r="F18" i="13"/>
  <c r="E18" i="13"/>
  <c r="D18" i="13"/>
  <c r="K17" i="13"/>
  <c r="J17" i="13"/>
  <c r="I17" i="13"/>
  <c r="H17" i="13"/>
  <c r="F17" i="13"/>
  <c r="E17" i="13"/>
  <c r="D17" i="13"/>
  <c r="K16" i="13"/>
  <c r="J16" i="13"/>
  <c r="I16" i="13"/>
  <c r="H16" i="13"/>
  <c r="F16" i="13"/>
  <c r="E16" i="13"/>
  <c r="D16" i="13"/>
  <c r="K206" i="12"/>
  <c r="I206" i="12"/>
  <c r="G206" i="12"/>
  <c r="F206" i="12"/>
  <c r="E206" i="12"/>
  <c r="D206" i="12"/>
  <c r="K205" i="12"/>
  <c r="J205" i="12"/>
  <c r="I205" i="12"/>
  <c r="H205" i="12"/>
  <c r="G205" i="12"/>
  <c r="F205" i="12"/>
  <c r="E205" i="12"/>
  <c r="D205" i="12"/>
  <c r="K204" i="12"/>
  <c r="J204" i="12"/>
  <c r="I204" i="12"/>
  <c r="H204" i="12"/>
  <c r="G204" i="12"/>
  <c r="F204" i="12"/>
  <c r="E204" i="12"/>
  <c r="D204" i="12"/>
  <c r="K203" i="12"/>
  <c r="J203" i="12"/>
  <c r="I203" i="12"/>
  <c r="H203" i="12"/>
  <c r="G203" i="12"/>
  <c r="F203" i="12"/>
  <c r="E203" i="12"/>
  <c r="D203" i="12"/>
  <c r="K202" i="12"/>
  <c r="I202" i="12"/>
  <c r="G202" i="12"/>
  <c r="F202" i="12"/>
  <c r="E202" i="12"/>
  <c r="D202" i="12"/>
  <c r="K201" i="12"/>
  <c r="J201" i="12"/>
  <c r="I201" i="12"/>
  <c r="H201" i="12"/>
  <c r="G201" i="12"/>
  <c r="F201" i="12"/>
  <c r="E201" i="12"/>
  <c r="D201" i="12"/>
  <c r="K200" i="12"/>
  <c r="J200" i="12"/>
  <c r="I200" i="12"/>
  <c r="H200" i="12"/>
  <c r="G200" i="12"/>
  <c r="F200" i="12"/>
  <c r="E200" i="12"/>
  <c r="D200" i="12"/>
  <c r="K199" i="12"/>
  <c r="J199" i="12"/>
  <c r="I199" i="12"/>
  <c r="H199" i="12"/>
  <c r="G199" i="12"/>
  <c r="F199" i="12"/>
  <c r="E199" i="12"/>
  <c r="D199" i="12"/>
  <c r="K198" i="12"/>
  <c r="I198" i="12"/>
  <c r="G198" i="12"/>
  <c r="F198" i="12"/>
  <c r="E198" i="12"/>
  <c r="D198" i="12"/>
  <c r="K197" i="12"/>
  <c r="J197" i="12"/>
  <c r="I197" i="12"/>
  <c r="H197" i="12"/>
  <c r="G197" i="12"/>
  <c r="F197" i="12"/>
  <c r="E197" i="12"/>
  <c r="D197" i="12"/>
  <c r="K196" i="12"/>
  <c r="J196" i="12"/>
  <c r="I196" i="12"/>
  <c r="H196" i="12"/>
  <c r="G196" i="12"/>
  <c r="F196" i="12"/>
  <c r="E196" i="12"/>
  <c r="D196" i="12"/>
  <c r="K195" i="12"/>
  <c r="J195" i="12"/>
  <c r="I195" i="12"/>
  <c r="H195" i="12"/>
  <c r="G195" i="12"/>
  <c r="F195" i="12"/>
  <c r="E195" i="12"/>
  <c r="D195" i="12"/>
  <c r="K194" i="12"/>
  <c r="I194" i="12"/>
  <c r="G194" i="12"/>
  <c r="F194" i="12"/>
  <c r="E194" i="12"/>
  <c r="D194" i="12"/>
  <c r="K193" i="12"/>
  <c r="J193" i="12"/>
  <c r="I193" i="12"/>
  <c r="H193" i="12"/>
  <c r="G193" i="12"/>
  <c r="F193" i="12"/>
  <c r="E193" i="12"/>
  <c r="D193" i="12"/>
  <c r="K192" i="12"/>
  <c r="J192" i="12"/>
  <c r="I192" i="12"/>
  <c r="H192" i="12"/>
  <c r="G192" i="12"/>
  <c r="F192" i="12"/>
  <c r="E192" i="12"/>
  <c r="D192" i="12"/>
  <c r="K191" i="12"/>
  <c r="J191" i="12"/>
  <c r="I191" i="12"/>
  <c r="H191" i="12"/>
  <c r="G191" i="12"/>
  <c r="F191" i="12"/>
  <c r="E191" i="12"/>
  <c r="D191" i="12"/>
  <c r="K190" i="12"/>
  <c r="I190" i="12"/>
  <c r="G190" i="12"/>
  <c r="F190" i="12"/>
  <c r="E190" i="12"/>
  <c r="D190" i="12"/>
  <c r="K189" i="12"/>
  <c r="J189" i="12"/>
  <c r="I189" i="12"/>
  <c r="H189" i="12"/>
  <c r="G189" i="12"/>
  <c r="F189" i="12"/>
  <c r="E189" i="12"/>
  <c r="D189" i="12"/>
  <c r="K188" i="12"/>
  <c r="J188" i="12"/>
  <c r="I188" i="12"/>
  <c r="H188" i="12"/>
  <c r="G188" i="12"/>
  <c r="F188" i="12"/>
  <c r="E188" i="12"/>
  <c r="D188" i="12"/>
  <c r="K187" i="12"/>
  <c r="J187" i="12"/>
  <c r="I187" i="12"/>
  <c r="H187" i="12"/>
  <c r="G187" i="12"/>
  <c r="F187" i="12"/>
  <c r="E187" i="12"/>
  <c r="D187" i="12"/>
  <c r="K186" i="12"/>
  <c r="I186" i="12"/>
  <c r="G186" i="12"/>
  <c r="F186" i="12"/>
  <c r="E186" i="12"/>
  <c r="D186" i="12"/>
  <c r="K185" i="12"/>
  <c r="J185" i="12"/>
  <c r="I185" i="12"/>
  <c r="H185" i="12"/>
  <c r="G185" i="12"/>
  <c r="F185" i="12"/>
  <c r="E185" i="12"/>
  <c r="D185" i="12"/>
  <c r="K184" i="12"/>
  <c r="J184" i="12"/>
  <c r="I184" i="12"/>
  <c r="H184" i="12"/>
  <c r="G184" i="12"/>
  <c r="F184" i="12"/>
  <c r="E184" i="12"/>
  <c r="D184" i="12"/>
  <c r="K183" i="12"/>
  <c r="J183" i="12"/>
  <c r="I183" i="12"/>
  <c r="H183" i="12"/>
  <c r="G183" i="12"/>
  <c r="F183" i="12"/>
  <c r="E183" i="12"/>
  <c r="D183" i="12"/>
  <c r="K182" i="12"/>
  <c r="I182" i="12"/>
  <c r="G182" i="12"/>
  <c r="F182" i="12"/>
  <c r="E182" i="12"/>
  <c r="D182" i="12"/>
  <c r="K181" i="12"/>
  <c r="J181" i="12"/>
  <c r="I181" i="12"/>
  <c r="H181" i="12"/>
  <c r="G181" i="12"/>
  <c r="F181" i="12"/>
  <c r="E181" i="12"/>
  <c r="D181" i="12"/>
  <c r="K180" i="12"/>
  <c r="J180" i="12"/>
  <c r="I180" i="12"/>
  <c r="H180" i="12"/>
  <c r="G180" i="12"/>
  <c r="F180" i="12"/>
  <c r="E180" i="12"/>
  <c r="D180" i="12"/>
  <c r="K179" i="12"/>
  <c r="J179" i="12"/>
  <c r="I179" i="12"/>
  <c r="H179" i="12"/>
  <c r="G179" i="12"/>
  <c r="F179" i="12"/>
  <c r="E179" i="12"/>
  <c r="D179" i="12"/>
  <c r="K178" i="12"/>
  <c r="I178" i="12"/>
  <c r="G178" i="12"/>
  <c r="F178" i="12"/>
  <c r="E178" i="12"/>
  <c r="D178" i="12"/>
  <c r="K177" i="12"/>
  <c r="J177" i="12"/>
  <c r="I177" i="12"/>
  <c r="H177" i="12"/>
  <c r="G177" i="12"/>
  <c r="F177" i="12"/>
  <c r="E177" i="12"/>
  <c r="D177" i="12"/>
  <c r="K176" i="12"/>
  <c r="J176" i="12"/>
  <c r="I176" i="12"/>
  <c r="H176" i="12"/>
  <c r="G176" i="12"/>
  <c r="F176" i="12"/>
  <c r="E176" i="12"/>
  <c r="D176" i="12"/>
  <c r="K175" i="12"/>
  <c r="J175" i="12"/>
  <c r="I175" i="12"/>
  <c r="H175" i="12"/>
  <c r="G175" i="12"/>
  <c r="F175" i="12"/>
  <c r="E175" i="12"/>
  <c r="D175" i="12"/>
  <c r="K174" i="12"/>
  <c r="I174" i="12"/>
  <c r="G174" i="12"/>
  <c r="F174" i="12"/>
  <c r="E174" i="12"/>
  <c r="D174" i="12"/>
  <c r="K173" i="12"/>
  <c r="J173" i="12"/>
  <c r="I173" i="12"/>
  <c r="H173" i="12"/>
  <c r="G173" i="12"/>
  <c r="F173" i="12"/>
  <c r="E173" i="12"/>
  <c r="D173" i="12"/>
  <c r="K172" i="12"/>
  <c r="J172" i="12"/>
  <c r="I172" i="12"/>
  <c r="H172" i="12"/>
  <c r="G172" i="12"/>
  <c r="F172" i="12"/>
  <c r="E172" i="12"/>
  <c r="D172" i="12"/>
  <c r="K171" i="12"/>
  <c r="J171" i="12"/>
  <c r="I171" i="12"/>
  <c r="H171" i="12"/>
  <c r="G171" i="12"/>
  <c r="F171" i="12"/>
  <c r="E171" i="12"/>
  <c r="D171" i="12"/>
  <c r="K170" i="12"/>
  <c r="I170" i="12"/>
  <c r="G170" i="12"/>
  <c r="F170" i="12"/>
  <c r="E170" i="12"/>
  <c r="D170" i="12"/>
  <c r="K169" i="12"/>
  <c r="J169" i="12"/>
  <c r="I169" i="12"/>
  <c r="H169" i="12"/>
  <c r="G169" i="12"/>
  <c r="F169" i="12"/>
  <c r="E169" i="12"/>
  <c r="D169" i="12"/>
  <c r="K168" i="12"/>
  <c r="J168" i="12"/>
  <c r="I168" i="12"/>
  <c r="H168" i="12"/>
  <c r="G168" i="12"/>
  <c r="F168" i="12"/>
  <c r="E168" i="12"/>
  <c r="D168" i="12"/>
  <c r="K167" i="12"/>
  <c r="J167" i="12"/>
  <c r="I167" i="12"/>
  <c r="H167" i="12"/>
  <c r="G167" i="12"/>
  <c r="F167" i="12"/>
  <c r="E167" i="12"/>
  <c r="D167" i="12"/>
  <c r="K163" i="12"/>
  <c r="I163" i="12"/>
  <c r="F163" i="12"/>
  <c r="E163" i="12"/>
  <c r="D163" i="12"/>
  <c r="K162" i="12"/>
  <c r="J162" i="12"/>
  <c r="I162" i="12"/>
  <c r="H162" i="12"/>
  <c r="F162" i="12"/>
  <c r="E162" i="12"/>
  <c r="D162" i="12"/>
  <c r="K161" i="12"/>
  <c r="J161" i="12"/>
  <c r="I161" i="12"/>
  <c r="H161" i="12"/>
  <c r="F161" i="12"/>
  <c r="E161" i="12"/>
  <c r="D161" i="12"/>
  <c r="K160" i="12"/>
  <c r="J160" i="12"/>
  <c r="I160" i="12"/>
  <c r="H160" i="12"/>
  <c r="F160" i="12"/>
  <c r="E160" i="12"/>
  <c r="D160" i="12"/>
  <c r="K159" i="12"/>
  <c r="I159" i="12"/>
  <c r="F159" i="12"/>
  <c r="E159" i="12"/>
  <c r="D159" i="12"/>
  <c r="K158" i="12"/>
  <c r="J158" i="12"/>
  <c r="I158" i="12"/>
  <c r="H158" i="12"/>
  <c r="F158" i="12"/>
  <c r="E158" i="12"/>
  <c r="D158" i="12"/>
  <c r="K157" i="12"/>
  <c r="J157" i="12"/>
  <c r="I157" i="12"/>
  <c r="H157" i="12"/>
  <c r="F157" i="12"/>
  <c r="E157" i="12"/>
  <c r="D157" i="12"/>
  <c r="K156" i="12"/>
  <c r="J156" i="12"/>
  <c r="I156" i="12"/>
  <c r="H156" i="12"/>
  <c r="F156" i="12"/>
  <c r="E156" i="12"/>
  <c r="D156" i="12"/>
  <c r="E151" i="12"/>
  <c r="E149" i="12"/>
  <c r="J148" i="12"/>
  <c r="E147" i="12"/>
  <c r="J146" i="12"/>
  <c r="E145" i="12"/>
  <c r="E143" i="12"/>
  <c r="K136" i="12"/>
  <c r="I136" i="12"/>
  <c r="G136" i="12"/>
  <c r="F136" i="12"/>
  <c r="E136" i="12"/>
  <c r="D136" i="12"/>
  <c r="K135" i="12"/>
  <c r="J135" i="12"/>
  <c r="I135" i="12"/>
  <c r="H135" i="12"/>
  <c r="G135" i="12"/>
  <c r="F135" i="12"/>
  <c r="E135" i="12"/>
  <c r="D135" i="12"/>
  <c r="K134" i="12"/>
  <c r="J134" i="12"/>
  <c r="I134" i="12"/>
  <c r="H134" i="12"/>
  <c r="G134" i="12"/>
  <c r="F134" i="12"/>
  <c r="E134" i="12"/>
  <c r="D134" i="12"/>
  <c r="K133" i="12"/>
  <c r="J133" i="12"/>
  <c r="I133" i="12"/>
  <c r="H133" i="12"/>
  <c r="G133" i="12"/>
  <c r="F133" i="12"/>
  <c r="E133" i="12"/>
  <c r="D133" i="12"/>
  <c r="K132" i="12"/>
  <c r="I132" i="12"/>
  <c r="G132" i="12"/>
  <c r="F132" i="12"/>
  <c r="E132" i="12"/>
  <c r="D132" i="12"/>
  <c r="K131" i="12"/>
  <c r="J131" i="12"/>
  <c r="I131" i="12"/>
  <c r="H131" i="12"/>
  <c r="G131" i="12"/>
  <c r="F131" i="12"/>
  <c r="E131" i="12"/>
  <c r="D131" i="12"/>
  <c r="K130" i="12"/>
  <c r="J130" i="12"/>
  <c r="I130" i="12"/>
  <c r="H130" i="12"/>
  <c r="G130" i="12"/>
  <c r="F130" i="12"/>
  <c r="E130" i="12"/>
  <c r="D130" i="12"/>
  <c r="K129" i="12"/>
  <c r="J129" i="12"/>
  <c r="I129" i="12"/>
  <c r="H129" i="12"/>
  <c r="G129" i="12"/>
  <c r="F129" i="12"/>
  <c r="E129" i="12"/>
  <c r="D129" i="12"/>
  <c r="K128" i="12"/>
  <c r="I128" i="12"/>
  <c r="G128" i="12"/>
  <c r="F128" i="12"/>
  <c r="E128" i="12"/>
  <c r="D128" i="12"/>
  <c r="K127" i="12"/>
  <c r="J127" i="12"/>
  <c r="I127" i="12"/>
  <c r="H127" i="12"/>
  <c r="G127" i="12"/>
  <c r="F127" i="12"/>
  <c r="E127" i="12"/>
  <c r="D127" i="12"/>
  <c r="K126" i="12"/>
  <c r="J126" i="12"/>
  <c r="I126" i="12"/>
  <c r="H126" i="12"/>
  <c r="G126" i="12"/>
  <c r="F126" i="12"/>
  <c r="E126" i="12"/>
  <c r="D126" i="12"/>
  <c r="K125" i="12"/>
  <c r="J125" i="12"/>
  <c r="I125" i="12"/>
  <c r="H125" i="12"/>
  <c r="G125" i="12"/>
  <c r="F125" i="12"/>
  <c r="E125" i="12"/>
  <c r="D125" i="12"/>
  <c r="K124" i="12"/>
  <c r="I124" i="12"/>
  <c r="G124" i="12"/>
  <c r="F124" i="12"/>
  <c r="E124" i="12"/>
  <c r="D124" i="12"/>
  <c r="K123" i="12"/>
  <c r="J123" i="12"/>
  <c r="I123" i="12"/>
  <c r="H123" i="12"/>
  <c r="G123" i="12"/>
  <c r="F123" i="12"/>
  <c r="E123" i="12"/>
  <c r="D123" i="12"/>
  <c r="K122" i="12"/>
  <c r="J122" i="12"/>
  <c r="I122" i="12"/>
  <c r="H122" i="12"/>
  <c r="G122" i="12"/>
  <c r="F122" i="12"/>
  <c r="E122" i="12"/>
  <c r="D122" i="12"/>
  <c r="K121" i="12"/>
  <c r="J121" i="12"/>
  <c r="I121" i="12"/>
  <c r="H121" i="12"/>
  <c r="G121" i="12"/>
  <c r="F121" i="12"/>
  <c r="E121" i="12"/>
  <c r="D121" i="12"/>
  <c r="K120" i="12"/>
  <c r="I120" i="12"/>
  <c r="G120" i="12"/>
  <c r="F120" i="12"/>
  <c r="E120" i="12"/>
  <c r="D120" i="12"/>
  <c r="K119" i="12"/>
  <c r="J119" i="12"/>
  <c r="I119" i="12"/>
  <c r="H119" i="12"/>
  <c r="G119" i="12"/>
  <c r="F119" i="12"/>
  <c r="E119" i="12"/>
  <c r="D119" i="12"/>
  <c r="K118" i="12"/>
  <c r="J118" i="12"/>
  <c r="I118" i="12"/>
  <c r="H118" i="12"/>
  <c r="G118" i="12"/>
  <c r="F118" i="12"/>
  <c r="E118" i="12"/>
  <c r="D118" i="12"/>
  <c r="K117" i="12"/>
  <c r="J117" i="12"/>
  <c r="I117" i="12"/>
  <c r="H117" i="12"/>
  <c r="G117" i="12"/>
  <c r="F117" i="12"/>
  <c r="E117" i="12"/>
  <c r="D117" i="12"/>
  <c r="K116" i="12"/>
  <c r="I116" i="12"/>
  <c r="G116" i="12"/>
  <c r="F116" i="12"/>
  <c r="E116" i="12"/>
  <c r="D116" i="12"/>
  <c r="K115" i="12"/>
  <c r="J115" i="12"/>
  <c r="I115" i="12"/>
  <c r="H115" i="12"/>
  <c r="G115" i="12"/>
  <c r="F115" i="12"/>
  <c r="E115" i="12"/>
  <c r="D115" i="12"/>
  <c r="K114" i="12"/>
  <c r="J114" i="12"/>
  <c r="I114" i="12"/>
  <c r="H114" i="12"/>
  <c r="G114" i="12"/>
  <c r="F114" i="12"/>
  <c r="E114" i="12"/>
  <c r="D114" i="12"/>
  <c r="K113" i="12"/>
  <c r="J113" i="12"/>
  <c r="I113" i="12"/>
  <c r="H113" i="12"/>
  <c r="G113" i="12"/>
  <c r="F113" i="12"/>
  <c r="E113" i="12"/>
  <c r="D113" i="12"/>
  <c r="K112" i="12"/>
  <c r="I112" i="12"/>
  <c r="G112" i="12"/>
  <c r="F112" i="12"/>
  <c r="E112" i="12"/>
  <c r="D112" i="12"/>
  <c r="K111" i="12"/>
  <c r="J111" i="12"/>
  <c r="I111" i="12"/>
  <c r="H111" i="12"/>
  <c r="G111" i="12"/>
  <c r="F111" i="12"/>
  <c r="E111" i="12"/>
  <c r="D111" i="12"/>
  <c r="K110" i="12"/>
  <c r="J110" i="12"/>
  <c r="I110" i="12"/>
  <c r="H110" i="12"/>
  <c r="G110" i="12"/>
  <c r="F110" i="12"/>
  <c r="E110" i="12"/>
  <c r="D110" i="12"/>
  <c r="K109" i="12"/>
  <c r="J109" i="12"/>
  <c r="I109" i="12"/>
  <c r="H109" i="12"/>
  <c r="G109" i="12"/>
  <c r="F109" i="12"/>
  <c r="E109" i="12"/>
  <c r="D109" i="12"/>
  <c r="K108" i="12"/>
  <c r="I108" i="12"/>
  <c r="G108" i="12"/>
  <c r="F108" i="12"/>
  <c r="E108" i="12"/>
  <c r="D108" i="12"/>
  <c r="K107" i="12"/>
  <c r="J107" i="12"/>
  <c r="I107" i="12"/>
  <c r="H107" i="12"/>
  <c r="G107" i="12"/>
  <c r="F107" i="12"/>
  <c r="E107" i="12"/>
  <c r="D107" i="12"/>
  <c r="K106" i="12"/>
  <c r="J106" i="12"/>
  <c r="I106" i="12"/>
  <c r="H106" i="12"/>
  <c r="G106" i="12"/>
  <c r="F106" i="12"/>
  <c r="E106" i="12"/>
  <c r="D106" i="12"/>
  <c r="K105" i="12"/>
  <c r="J105" i="12"/>
  <c r="I105" i="12"/>
  <c r="H105" i="12"/>
  <c r="G105" i="12"/>
  <c r="F105" i="12"/>
  <c r="E105" i="12"/>
  <c r="D105" i="12"/>
  <c r="K104" i="12"/>
  <c r="I104" i="12"/>
  <c r="G104" i="12"/>
  <c r="F104" i="12"/>
  <c r="E104" i="12"/>
  <c r="D104" i="12"/>
  <c r="K103" i="12"/>
  <c r="J103" i="12"/>
  <c r="I103" i="12"/>
  <c r="H103" i="12"/>
  <c r="G103" i="12"/>
  <c r="F103" i="12"/>
  <c r="E103" i="12"/>
  <c r="D103" i="12"/>
  <c r="K102" i="12"/>
  <c r="J102" i="12"/>
  <c r="I102" i="12"/>
  <c r="H102" i="12"/>
  <c r="G102" i="12"/>
  <c r="F102" i="12"/>
  <c r="E102" i="12"/>
  <c r="D102" i="12"/>
  <c r="K101" i="12"/>
  <c r="J101" i="12"/>
  <c r="I101" i="12"/>
  <c r="H101" i="12"/>
  <c r="G101" i="12"/>
  <c r="F101" i="12"/>
  <c r="E101" i="12"/>
  <c r="D101" i="12"/>
  <c r="K100" i="12"/>
  <c r="I100" i="12"/>
  <c r="G100" i="12"/>
  <c r="F100" i="12"/>
  <c r="E100" i="12"/>
  <c r="D100" i="12"/>
  <c r="K99" i="12"/>
  <c r="J99" i="12"/>
  <c r="I99" i="12"/>
  <c r="H99" i="12"/>
  <c r="G99" i="12"/>
  <c r="F99" i="12"/>
  <c r="E99" i="12"/>
  <c r="D99" i="12"/>
  <c r="K98" i="12"/>
  <c r="J98" i="12"/>
  <c r="I98" i="12"/>
  <c r="H98" i="12"/>
  <c r="G98" i="12"/>
  <c r="F98" i="12"/>
  <c r="E98" i="12"/>
  <c r="D98" i="12"/>
  <c r="K97" i="12"/>
  <c r="J97" i="12"/>
  <c r="I97" i="12"/>
  <c r="H97" i="12"/>
  <c r="G97" i="12"/>
  <c r="F97" i="12"/>
  <c r="E97" i="12"/>
  <c r="D97" i="12"/>
  <c r="K93" i="12"/>
  <c r="I93" i="12"/>
  <c r="F93" i="12"/>
  <c r="E93" i="12"/>
  <c r="D93" i="12"/>
  <c r="K92" i="12"/>
  <c r="J92" i="12"/>
  <c r="I92" i="12"/>
  <c r="H92" i="12"/>
  <c r="F92" i="12"/>
  <c r="E92" i="12"/>
  <c r="D92" i="12"/>
  <c r="K91" i="12"/>
  <c r="J91" i="12"/>
  <c r="I91" i="12"/>
  <c r="H91" i="12"/>
  <c r="F91" i="12"/>
  <c r="E91" i="12"/>
  <c r="D91" i="12"/>
  <c r="K90" i="12"/>
  <c r="J90" i="12"/>
  <c r="I90" i="12"/>
  <c r="H90" i="12"/>
  <c r="F90" i="12"/>
  <c r="E90" i="12"/>
  <c r="D90" i="12"/>
  <c r="K89" i="12"/>
  <c r="I89" i="12"/>
  <c r="F89" i="12"/>
  <c r="E89" i="12"/>
  <c r="D89" i="12"/>
  <c r="K88" i="12"/>
  <c r="J88" i="12"/>
  <c r="I88" i="12"/>
  <c r="H88" i="12"/>
  <c r="F88" i="12"/>
  <c r="E88" i="12"/>
  <c r="D88" i="12"/>
  <c r="K87" i="12"/>
  <c r="J87" i="12"/>
  <c r="I87" i="12"/>
  <c r="H87" i="12"/>
  <c r="F87" i="12"/>
  <c r="E87" i="12"/>
  <c r="D87" i="12"/>
  <c r="K86" i="12"/>
  <c r="J86" i="12"/>
  <c r="I86" i="12"/>
  <c r="H86" i="12"/>
  <c r="F86" i="12"/>
  <c r="E86" i="12"/>
  <c r="D86" i="12"/>
  <c r="E81" i="12"/>
  <c r="E79" i="12"/>
  <c r="J78" i="12"/>
  <c r="E77" i="12"/>
  <c r="J76" i="12"/>
  <c r="E75" i="12"/>
  <c r="E73" i="12"/>
  <c r="K66" i="12"/>
  <c r="I66" i="12"/>
  <c r="G66" i="12"/>
  <c r="F66" i="12"/>
  <c r="E66" i="12"/>
  <c r="D66" i="12"/>
  <c r="K65" i="12"/>
  <c r="J65" i="12"/>
  <c r="I65" i="12"/>
  <c r="H65" i="12"/>
  <c r="G65" i="12"/>
  <c r="F65" i="12"/>
  <c r="E65" i="12"/>
  <c r="D65" i="12"/>
  <c r="K64" i="12"/>
  <c r="J64" i="12"/>
  <c r="I64" i="12"/>
  <c r="H64" i="12"/>
  <c r="G64" i="12"/>
  <c r="F64" i="12"/>
  <c r="E64" i="12"/>
  <c r="D64" i="12"/>
  <c r="K63" i="12"/>
  <c r="J63" i="12"/>
  <c r="I63" i="12"/>
  <c r="H63" i="12"/>
  <c r="G63" i="12"/>
  <c r="F63" i="12"/>
  <c r="E63" i="12"/>
  <c r="D63" i="12"/>
  <c r="K62" i="12"/>
  <c r="I62" i="12"/>
  <c r="G62" i="12"/>
  <c r="F62" i="12"/>
  <c r="E62" i="12"/>
  <c r="D62" i="12"/>
  <c r="K61" i="12"/>
  <c r="J61" i="12"/>
  <c r="I61" i="12"/>
  <c r="H61" i="12"/>
  <c r="G61" i="12"/>
  <c r="F61" i="12"/>
  <c r="E61" i="12"/>
  <c r="D61" i="12"/>
  <c r="K60" i="12"/>
  <c r="J60" i="12"/>
  <c r="I60" i="12"/>
  <c r="H60" i="12"/>
  <c r="G60" i="12"/>
  <c r="F60" i="12"/>
  <c r="E60" i="12"/>
  <c r="D60" i="12"/>
  <c r="K59" i="12"/>
  <c r="J59" i="12"/>
  <c r="I59" i="12"/>
  <c r="H59" i="12"/>
  <c r="G59" i="12"/>
  <c r="F59" i="12"/>
  <c r="E59" i="12"/>
  <c r="D59" i="12"/>
  <c r="K58" i="12"/>
  <c r="I58" i="12"/>
  <c r="G58" i="12"/>
  <c r="F58" i="12"/>
  <c r="E58" i="12"/>
  <c r="D58" i="12"/>
  <c r="K57" i="12"/>
  <c r="J57" i="12"/>
  <c r="I57" i="12"/>
  <c r="H57" i="12"/>
  <c r="G57" i="12"/>
  <c r="F57" i="12"/>
  <c r="E57" i="12"/>
  <c r="D57" i="12"/>
  <c r="K56" i="12"/>
  <c r="J56" i="12"/>
  <c r="I56" i="12"/>
  <c r="H56" i="12"/>
  <c r="G56" i="12"/>
  <c r="F56" i="12"/>
  <c r="E56" i="12"/>
  <c r="D56" i="12"/>
  <c r="K55" i="12"/>
  <c r="J55" i="12"/>
  <c r="I55" i="12"/>
  <c r="H55" i="12"/>
  <c r="G55" i="12"/>
  <c r="F55" i="12"/>
  <c r="E55" i="12"/>
  <c r="D55" i="12"/>
  <c r="K54" i="12"/>
  <c r="I54" i="12"/>
  <c r="G54" i="12"/>
  <c r="F54" i="12"/>
  <c r="E54" i="12"/>
  <c r="D54" i="12"/>
  <c r="K53" i="12"/>
  <c r="J53" i="12"/>
  <c r="I53" i="12"/>
  <c r="H53" i="12"/>
  <c r="G53" i="12"/>
  <c r="F53" i="12"/>
  <c r="E53" i="12"/>
  <c r="D53" i="12"/>
  <c r="K52" i="12"/>
  <c r="J52" i="12"/>
  <c r="I52" i="12"/>
  <c r="H52" i="12"/>
  <c r="G52" i="12"/>
  <c r="F52" i="12"/>
  <c r="E52" i="12"/>
  <c r="D52" i="12"/>
  <c r="K51" i="12"/>
  <c r="J51" i="12"/>
  <c r="I51" i="12"/>
  <c r="H51" i="12"/>
  <c r="G51" i="12"/>
  <c r="F51" i="12"/>
  <c r="E51" i="12"/>
  <c r="D51" i="12"/>
  <c r="K50" i="12"/>
  <c r="I50" i="12"/>
  <c r="G50" i="12"/>
  <c r="F50" i="12"/>
  <c r="E50" i="12"/>
  <c r="D50" i="12"/>
  <c r="K49" i="12"/>
  <c r="J49" i="12"/>
  <c r="I49" i="12"/>
  <c r="H49" i="12"/>
  <c r="G49" i="12"/>
  <c r="F49" i="12"/>
  <c r="E49" i="12"/>
  <c r="D49" i="12"/>
  <c r="K48" i="12"/>
  <c r="J48" i="12"/>
  <c r="I48" i="12"/>
  <c r="H48" i="12"/>
  <c r="G48" i="12"/>
  <c r="F48" i="12"/>
  <c r="E48" i="12"/>
  <c r="D48" i="12"/>
  <c r="K47" i="12"/>
  <c r="J47" i="12"/>
  <c r="I47" i="12"/>
  <c r="H47" i="12"/>
  <c r="G47" i="12"/>
  <c r="F47" i="12"/>
  <c r="E47" i="12"/>
  <c r="D47" i="12"/>
  <c r="K46" i="12"/>
  <c r="I46" i="12"/>
  <c r="G46" i="12"/>
  <c r="F46" i="12"/>
  <c r="E46" i="12"/>
  <c r="D46" i="12"/>
  <c r="K45" i="12"/>
  <c r="J45" i="12"/>
  <c r="I45" i="12"/>
  <c r="H45" i="12"/>
  <c r="G45" i="12"/>
  <c r="F45" i="12"/>
  <c r="E45" i="12"/>
  <c r="D45" i="12"/>
  <c r="K44" i="12"/>
  <c r="J44" i="12"/>
  <c r="I44" i="12"/>
  <c r="H44" i="12"/>
  <c r="G44" i="12"/>
  <c r="F44" i="12"/>
  <c r="E44" i="12"/>
  <c r="D44" i="12"/>
  <c r="K43" i="12"/>
  <c r="J43" i="12"/>
  <c r="I43" i="12"/>
  <c r="H43" i="12"/>
  <c r="G43" i="12"/>
  <c r="F43" i="12"/>
  <c r="E43" i="12"/>
  <c r="D43" i="12"/>
  <c r="K42" i="12"/>
  <c r="I42" i="12"/>
  <c r="G42" i="12"/>
  <c r="F42" i="12"/>
  <c r="E42" i="12"/>
  <c r="D42" i="12"/>
  <c r="K41" i="12"/>
  <c r="J41" i="12"/>
  <c r="I41" i="12"/>
  <c r="H41" i="12"/>
  <c r="G41" i="12"/>
  <c r="F41" i="12"/>
  <c r="E41" i="12"/>
  <c r="D41" i="12"/>
  <c r="K40" i="12"/>
  <c r="J40" i="12"/>
  <c r="I40" i="12"/>
  <c r="H40" i="12"/>
  <c r="G40" i="12"/>
  <c r="F40" i="12"/>
  <c r="E40" i="12"/>
  <c r="D40" i="12"/>
  <c r="K39" i="12"/>
  <c r="J39" i="12"/>
  <c r="I39" i="12"/>
  <c r="H39" i="12"/>
  <c r="G39" i="12"/>
  <c r="F39" i="12"/>
  <c r="E39" i="12"/>
  <c r="D39" i="12"/>
  <c r="K38" i="12"/>
  <c r="I38" i="12"/>
  <c r="G38" i="12"/>
  <c r="F38" i="12"/>
  <c r="E38" i="12"/>
  <c r="D38" i="12"/>
  <c r="K37" i="12"/>
  <c r="J37" i="12"/>
  <c r="I37" i="12"/>
  <c r="H37" i="12"/>
  <c r="G37" i="12"/>
  <c r="F37" i="12"/>
  <c r="E37" i="12"/>
  <c r="D37" i="12"/>
  <c r="K36" i="12"/>
  <c r="J36" i="12"/>
  <c r="I36" i="12"/>
  <c r="H36" i="12"/>
  <c r="G36" i="12"/>
  <c r="F36" i="12"/>
  <c r="E36" i="12"/>
  <c r="D36" i="12"/>
  <c r="K35" i="12"/>
  <c r="J35" i="12"/>
  <c r="I35" i="12"/>
  <c r="H35" i="12"/>
  <c r="G35" i="12"/>
  <c r="F35" i="12"/>
  <c r="E35" i="12"/>
  <c r="D35" i="12"/>
  <c r="K34" i="12"/>
  <c r="I34" i="12"/>
  <c r="G34" i="12"/>
  <c r="F34" i="12"/>
  <c r="E34" i="12"/>
  <c r="D34" i="12"/>
  <c r="K33" i="12"/>
  <c r="J33" i="12"/>
  <c r="I33" i="12"/>
  <c r="H33" i="12"/>
  <c r="G33" i="12"/>
  <c r="F33" i="12"/>
  <c r="E33" i="12"/>
  <c r="D33" i="12"/>
  <c r="K32" i="12"/>
  <c r="J32" i="12"/>
  <c r="I32" i="12"/>
  <c r="H32" i="12"/>
  <c r="G32" i="12"/>
  <c r="F32" i="12"/>
  <c r="E32" i="12"/>
  <c r="D32" i="12"/>
  <c r="K31" i="12"/>
  <c r="J31" i="12"/>
  <c r="I31" i="12"/>
  <c r="H31" i="12"/>
  <c r="G31" i="12"/>
  <c r="F31" i="12"/>
  <c r="E31" i="12"/>
  <c r="D31" i="12"/>
  <c r="K30" i="12"/>
  <c r="I30" i="12"/>
  <c r="G30" i="12"/>
  <c r="F30" i="12"/>
  <c r="E30" i="12"/>
  <c r="D30" i="12"/>
  <c r="K29" i="12"/>
  <c r="J29" i="12"/>
  <c r="I29" i="12"/>
  <c r="H29" i="12"/>
  <c r="G29" i="12"/>
  <c r="F29" i="12"/>
  <c r="E29" i="12"/>
  <c r="D29" i="12"/>
  <c r="K28" i="12"/>
  <c r="J28" i="12"/>
  <c r="I28" i="12"/>
  <c r="H28" i="12"/>
  <c r="G28" i="12"/>
  <c r="F28" i="12"/>
  <c r="E28" i="12"/>
  <c r="D28" i="12"/>
  <c r="K27" i="12"/>
  <c r="J27" i="12"/>
  <c r="I27" i="12"/>
  <c r="H27" i="12"/>
  <c r="G27" i="12"/>
  <c r="F27" i="12"/>
  <c r="E27" i="12"/>
  <c r="D27" i="12"/>
  <c r="K23" i="12"/>
  <c r="I23" i="12"/>
  <c r="F23" i="12"/>
  <c r="E23" i="12"/>
  <c r="D23" i="12"/>
  <c r="K22" i="12"/>
  <c r="J22" i="12"/>
  <c r="I22" i="12"/>
  <c r="H22" i="12"/>
  <c r="F22" i="12"/>
  <c r="E22" i="12"/>
  <c r="D22" i="12"/>
  <c r="K21" i="12"/>
  <c r="J21" i="12"/>
  <c r="I21" i="12"/>
  <c r="H21" i="12"/>
  <c r="F21" i="12"/>
  <c r="E21" i="12"/>
  <c r="D21" i="12"/>
  <c r="K20" i="12"/>
  <c r="J20" i="12"/>
  <c r="I20" i="12"/>
  <c r="H20" i="12"/>
  <c r="F20" i="12"/>
  <c r="E20" i="12"/>
  <c r="D20" i="12"/>
  <c r="K19" i="12"/>
  <c r="I19" i="12"/>
  <c r="F19" i="12"/>
  <c r="E19" i="12"/>
  <c r="D19" i="12"/>
  <c r="K18" i="12"/>
  <c r="J18" i="12"/>
  <c r="I18" i="12"/>
  <c r="H18" i="12"/>
  <c r="F18" i="12"/>
  <c r="E18" i="12"/>
  <c r="D18" i="12"/>
  <c r="K17" i="12"/>
  <c r="J17" i="12"/>
  <c r="I17" i="12"/>
  <c r="H17" i="12"/>
  <c r="F17" i="12"/>
  <c r="E17" i="12"/>
  <c r="D17" i="12"/>
  <c r="K16" i="12"/>
  <c r="J16" i="12"/>
  <c r="I16" i="12"/>
  <c r="H16" i="12"/>
  <c r="F16" i="12"/>
  <c r="E16" i="12"/>
  <c r="D16" i="12"/>
  <c r="E77" i="4"/>
  <c r="E79" i="4"/>
  <c r="K206" i="4"/>
  <c r="I206" i="4"/>
  <c r="G206" i="4"/>
  <c r="F206" i="4"/>
  <c r="E206" i="4"/>
  <c r="D206" i="4"/>
  <c r="K205" i="4"/>
  <c r="J205" i="4"/>
  <c r="I205" i="4"/>
  <c r="H205" i="4"/>
  <c r="G205" i="4"/>
  <c r="F205" i="4"/>
  <c r="E205" i="4"/>
  <c r="D205" i="4"/>
  <c r="K204" i="4"/>
  <c r="J204" i="4"/>
  <c r="I204" i="4"/>
  <c r="H204" i="4"/>
  <c r="G204" i="4"/>
  <c r="F204" i="4"/>
  <c r="E204" i="4"/>
  <c r="D204" i="4"/>
  <c r="K203" i="4"/>
  <c r="J203" i="4"/>
  <c r="I203" i="4"/>
  <c r="H203" i="4"/>
  <c r="G203" i="4"/>
  <c r="F203" i="4"/>
  <c r="E203" i="4"/>
  <c r="D203" i="4"/>
  <c r="K202" i="4"/>
  <c r="I202" i="4"/>
  <c r="G202" i="4"/>
  <c r="F202" i="4"/>
  <c r="E202" i="4"/>
  <c r="D202" i="4"/>
  <c r="K201" i="4"/>
  <c r="J201" i="4"/>
  <c r="I201" i="4"/>
  <c r="H201" i="4"/>
  <c r="G201" i="4"/>
  <c r="F201" i="4"/>
  <c r="E201" i="4"/>
  <c r="D201" i="4"/>
  <c r="K200" i="4"/>
  <c r="J200" i="4"/>
  <c r="I200" i="4"/>
  <c r="H200" i="4"/>
  <c r="G200" i="4"/>
  <c r="F200" i="4"/>
  <c r="E200" i="4"/>
  <c r="D200" i="4"/>
  <c r="K199" i="4"/>
  <c r="J199" i="4"/>
  <c r="I199" i="4"/>
  <c r="H199" i="4"/>
  <c r="G199" i="4"/>
  <c r="F199" i="4"/>
  <c r="E199" i="4"/>
  <c r="D199" i="4"/>
  <c r="K198" i="4"/>
  <c r="I198" i="4"/>
  <c r="G198" i="4"/>
  <c r="F198" i="4"/>
  <c r="E198" i="4"/>
  <c r="D198" i="4"/>
  <c r="K197" i="4"/>
  <c r="J197" i="4"/>
  <c r="I197" i="4"/>
  <c r="H197" i="4"/>
  <c r="G197" i="4"/>
  <c r="F197" i="4"/>
  <c r="E197" i="4"/>
  <c r="D197" i="4"/>
  <c r="K196" i="4"/>
  <c r="J196" i="4"/>
  <c r="I196" i="4"/>
  <c r="H196" i="4"/>
  <c r="G196" i="4"/>
  <c r="F196" i="4"/>
  <c r="E196" i="4"/>
  <c r="D196" i="4"/>
  <c r="K195" i="4"/>
  <c r="J195" i="4"/>
  <c r="I195" i="4"/>
  <c r="H195" i="4"/>
  <c r="G195" i="4"/>
  <c r="F195" i="4"/>
  <c r="E195" i="4"/>
  <c r="D195" i="4"/>
  <c r="K194" i="4"/>
  <c r="I194" i="4"/>
  <c r="G194" i="4"/>
  <c r="F194" i="4"/>
  <c r="E194" i="4"/>
  <c r="D194" i="4"/>
  <c r="K193" i="4"/>
  <c r="J193" i="4"/>
  <c r="I193" i="4"/>
  <c r="H193" i="4"/>
  <c r="G193" i="4"/>
  <c r="F193" i="4"/>
  <c r="E193" i="4"/>
  <c r="D193" i="4"/>
  <c r="K192" i="4"/>
  <c r="J192" i="4"/>
  <c r="I192" i="4"/>
  <c r="H192" i="4"/>
  <c r="G192" i="4"/>
  <c r="F192" i="4"/>
  <c r="E192" i="4"/>
  <c r="D192" i="4"/>
  <c r="K191" i="4"/>
  <c r="J191" i="4"/>
  <c r="I191" i="4"/>
  <c r="H191" i="4"/>
  <c r="G191" i="4"/>
  <c r="F191" i="4"/>
  <c r="E191" i="4"/>
  <c r="D191" i="4"/>
  <c r="K190" i="4"/>
  <c r="I190" i="4"/>
  <c r="G190" i="4"/>
  <c r="F190" i="4"/>
  <c r="E190" i="4"/>
  <c r="D190" i="4"/>
  <c r="K189" i="4"/>
  <c r="J189" i="4"/>
  <c r="I189" i="4"/>
  <c r="H189" i="4"/>
  <c r="G189" i="4"/>
  <c r="F189" i="4"/>
  <c r="E189" i="4"/>
  <c r="D189" i="4"/>
  <c r="K188" i="4"/>
  <c r="J188" i="4"/>
  <c r="I188" i="4"/>
  <c r="H188" i="4"/>
  <c r="G188" i="4"/>
  <c r="F188" i="4"/>
  <c r="E188" i="4"/>
  <c r="D188" i="4"/>
  <c r="K187" i="4"/>
  <c r="J187" i="4"/>
  <c r="I187" i="4"/>
  <c r="H187" i="4"/>
  <c r="G187" i="4"/>
  <c r="F187" i="4"/>
  <c r="E187" i="4"/>
  <c r="D187" i="4"/>
  <c r="K186" i="4"/>
  <c r="I186" i="4"/>
  <c r="G186" i="4"/>
  <c r="F186" i="4"/>
  <c r="E186" i="4"/>
  <c r="D186" i="4"/>
  <c r="K185" i="4"/>
  <c r="J185" i="4"/>
  <c r="I185" i="4"/>
  <c r="H185" i="4"/>
  <c r="G185" i="4"/>
  <c r="F185" i="4"/>
  <c r="E185" i="4"/>
  <c r="D185" i="4"/>
  <c r="K184" i="4"/>
  <c r="J184" i="4"/>
  <c r="I184" i="4"/>
  <c r="H184" i="4"/>
  <c r="G184" i="4"/>
  <c r="F184" i="4"/>
  <c r="E184" i="4"/>
  <c r="D184" i="4"/>
  <c r="K183" i="4"/>
  <c r="J183" i="4"/>
  <c r="I183" i="4"/>
  <c r="H183" i="4"/>
  <c r="G183" i="4"/>
  <c r="F183" i="4"/>
  <c r="E183" i="4"/>
  <c r="D183" i="4"/>
  <c r="K182" i="4"/>
  <c r="I182" i="4"/>
  <c r="G182" i="4"/>
  <c r="F182" i="4"/>
  <c r="E182" i="4"/>
  <c r="D182" i="4"/>
  <c r="K181" i="4"/>
  <c r="J181" i="4"/>
  <c r="I181" i="4"/>
  <c r="H181" i="4"/>
  <c r="G181" i="4"/>
  <c r="F181" i="4"/>
  <c r="E181" i="4"/>
  <c r="D181" i="4"/>
  <c r="K180" i="4"/>
  <c r="J180" i="4"/>
  <c r="I180" i="4"/>
  <c r="H180" i="4"/>
  <c r="G180" i="4"/>
  <c r="F180" i="4"/>
  <c r="E180" i="4"/>
  <c r="D180" i="4"/>
  <c r="K179" i="4"/>
  <c r="J179" i="4"/>
  <c r="I179" i="4"/>
  <c r="H179" i="4"/>
  <c r="G179" i="4"/>
  <c r="F179" i="4"/>
  <c r="E179" i="4"/>
  <c r="D179" i="4"/>
  <c r="K178" i="4"/>
  <c r="I178" i="4"/>
  <c r="G178" i="4"/>
  <c r="F178" i="4"/>
  <c r="E178" i="4"/>
  <c r="D178" i="4"/>
  <c r="K177" i="4"/>
  <c r="J177" i="4"/>
  <c r="I177" i="4"/>
  <c r="H177" i="4"/>
  <c r="G177" i="4"/>
  <c r="F177" i="4"/>
  <c r="E177" i="4"/>
  <c r="D177" i="4"/>
  <c r="K176" i="4"/>
  <c r="J176" i="4"/>
  <c r="I176" i="4"/>
  <c r="H176" i="4"/>
  <c r="G176" i="4"/>
  <c r="F176" i="4"/>
  <c r="E176" i="4"/>
  <c r="D176" i="4"/>
  <c r="K175" i="4"/>
  <c r="J175" i="4"/>
  <c r="I175" i="4"/>
  <c r="H175" i="4"/>
  <c r="G175" i="4"/>
  <c r="F175" i="4"/>
  <c r="E175" i="4"/>
  <c r="D175" i="4"/>
  <c r="K174" i="4"/>
  <c r="I174" i="4"/>
  <c r="G174" i="4"/>
  <c r="F174" i="4"/>
  <c r="E174" i="4"/>
  <c r="D174" i="4"/>
  <c r="K173" i="4"/>
  <c r="J173" i="4"/>
  <c r="I173" i="4"/>
  <c r="H173" i="4"/>
  <c r="G173" i="4"/>
  <c r="F173" i="4"/>
  <c r="E173" i="4"/>
  <c r="D173" i="4"/>
  <c r="K172" i="4"/>
  <c r="J172" i="4"/>
  <c r="I172" i="4"/>
  <c r="H172" i="4"/>
  <c r="G172" i="4"/>
  <c r="F172" i="4"/>
  <c r="E172" i="4"/>
  <c r="D172" i="4"/>
  <c r="K171" i="4"/>
  <c r="J171" i="4"/>
  <c r="I171" i="4"/>
  <c r="H171" i="4"/>
  <c r="G171" i="4"/>
  <c r="F171" i="4"/>
  <c r="E171" i="4"/>
  <c r="D171" i="4"/>
  <c r="K170" i="4"/>
  <c r="I170" i="4"/>
  <c r="G170" i="4"/>
  <c r="F170" i="4"/>
  <c r="E170" i="4"/>
  <c r="D170" i="4"/>
  <c r="K169" i="4"/>
  <c r="J169" i="4"/>
  <c r="I169" i="4"/>
  <c r="H169" i="4"/>
  <c r="G169" i="4"/>
  <c r="F169" i="4"/>
  <c r="E169" i="4"/>
  <c r="D169" i="4"/>
  <c r="K168" i="4"/>
  <c r="J168" i="4"/>
  <c r="I168" i="4"/>
  <c r="H168" i="4"/>
  <c r="G168" i="4"/>
  <c r="F168" i="4"/>
  <c r="E168" i="4"/>
  <c r="D168" i="4"/>
  <c r="K167" i="4"/>
  <c r="J167" i="4"/>
  <c r="I167" i="4"/>
  <c r="H167" i="4"/>
  <c r="G167" i="4"/>
  <c r="F167" i="4"/>
  <c r="E167" i="4"/>
  <c r="D167" i="4"/>
  <c r="K163" i="4"/>
  <c r="I163" i="4"/>
  <c r="F163" i="4"/>
  <c r="E163" i="4"/>
  <c r="D163" i="4"/>
  <c r="K162" i="4"/>
  <c r="J162" i="4"/>
  <c r="I162" i="4"/>
  <c r="H162" i="4"/>
  <c r="F162" i="4"/>
  <c r="E162" i="4"/>
  <c r="D162" i="4"/>
  <c r="K161" i="4"/>
  <c r="J161" i="4"/>
  <c r="I161" i="4"/>
  <c r="H161" i="4"/>
  <c r="F161" i="4"/>
  <c r="E161" i="4"/>
  <c r="D161" i="4"/>
  <c r="K160" i="4"/>
  <c r="J160" i="4"/>
  <c r="I160" i="4"/>
  <c r="H160" i="4"/>
  <c r="F160" i="4"/>
  <c r="E160" i="4"/>
  <c r="D160" i="4"/>
  <c r="K159" i="4"/>
  <c r="I159" i="4"/>
  <c r="F159" i="4"/>
  <c r="E159" i="4"/>
  <c r="D159" i="4"/>
  <c r="K158" i="4"/>
  <c r="J158" i="4"/>
  <c r="I158" i="4"/>
  <c r="H158" i="4"/>
  <c r="F158" i="4"/>
  <c r="E158" i="4"/>
  <c r="D158" i="4"/>
  <c r="K157" i="4"/>
  <c r="J157" i="4"/>
  <c r="I157" i="4"/>
  <c r="H157" i="4"/>
  <c r="F157" i="4"/>
  <c r="E157" i="4"/>
  <c r="D157" i="4"/>
  <c r="K156" i="4"/>
  <c r="J156" i="4"/>
  <c r="I156" i="4"/>
  <c r="H156" i="4"/>
  <c r="F156" i="4"/>
  <c r="E156" i="4"/>
  <c r="D156" i="4"/>
  <c r="K136" i="4"/>
  <c r="I136" i="4"/>
  <c r="G136" i="4"/>
  <c r="F136" i="4"/>
  <c r="E136" i="4"/>
  <c r="D136" i="4"/>
  <c r="K135" i="4"/>
  <c r="J135" i="4"/>
  <c r="I135" i="4"/>
  <c r="H135" i="4"/>
  <c r="G135" i="4"/>
  <c r="F135" i="4"/>
  <c r="E135" i="4"/>
  <c r="D135" i="4"/>
  <c r="K134" i="4"/>
  <c r="J134" i="4"/>
  <c r="I134" i="4"/>
  <c r="H134" i="4"/>
  <c r="G134" i="4"/>
  <c r="F134" i="4"/>
  <c r="E134" i="4"/>
  <c r="D134" i="4"/>
  <c r="K133" i="4"/>
  <c r="J133" i="4"/>
  <c r="I133" i="4"/>
  <c r="H133" i="4"/>
  <c r="G133" i="4"/>
  <c r="F133" i="4"/>
  <c r="E133" i="4"/>
  <c r="D133" i="4"/>
  <c r="K132" i="4"/>
  <c r="I132" i="4"/>
  <c r="G132" i="4"/>
  <c r="F132" i="4"/>
  <c r="E132" i="4"/>
  <c r="D132" i="4"/>
  <c r="K131" i="4"/>
  <c r="J131" i="4"/>
  <c r="I131" i="4"/>
  <c r="H131" i="4"/>
  <c r="G131" i="4"/>
  <c r="F131" i="4"/>
  <c r="E131" i="4"/>
  <c r="D131" i="4"/>
  <c r="K130" i="4"/>
  <c r="J130" i="4"/>
  <c r="I130" i="4"/>
  <c r="H130" i="4"/>
  <c r="G130" i="4"/>
  <c r="F130" i="4"/>
  <c r="E130" i="4"/>
  <c r="D130" i="4"/>
  <c r="K129" i="4"/>
  <c r="J129" i="4"/>
  <c r="I129" i="4"/>
  <c r="H129" i="4"/>
  <c r="G129" i="4"/>
  <c r="F129" i="4"/>
  <c r="E129" i="4"/>
  <c r="D129" i="4"/>
  <c r="K128" i="4"/>
  <c r="I128" i="4"/>
  <c r="G128" i="4"/>
  <c r="F128" i="4"/>
  <c r="E128" i="4"/>
  <c r="D128" i="4"/>
  <c r="K127" i="4"/>
  <c r="J127" i="4"/>
  <c r="I127" i="4"/>
  <c r="H127" i="4"/>
  <c r="G127" i="4"/>
  <c r="F127" i="4"/>
  <c r="E127" i="4"/>
  <c r="D127" i="4"/>
  <c r="K126" i="4"/>
  <c r="J126" i="4"/>
  <c r="I126" i="4"/>
  <c r="H126" i="4"/>
  <c r="G126" i="4"/>
  <c r="F126" i="4"/>
  <c r="E126" i="4"/>
  <c r="D126" i="4"/>
  <c r="K125" i="4"/>
  <c r="J125" i="4"/>
  <c r="I125" i="4"/>
  <c r="H125" i="4"/>
  <c r="G125" i="4"/>
  <c r="F125" i="4"/>
  <c r="E125" i="4"/>
  <c r="D125" i="4"/>
  <c r="K124" i="4"/>
  <c r="I124" i="4"/>
  <c r="G124" i="4"/>
  <c r="F124" i="4"/>
  <c r="E124" i="4"/>
  <c r="D124" i="4"/>
  <c r="K123" i="4"/>
  <c r="J123" i="4"/>
  <c r="I123" i="4"/>
  <c r="H123" i="4"/>
  <c r="G123" i="4"/>
  <c r="F123" i="4"/>
  <c r="E123" i="4"/>
  <c r="D123" i="4"/>
  <c r="K122" i="4"/>
  <c r="J122" i="4"/>
  <c r="I122" i="4"/>
  <c r="H122" i="4"/>
  <c r="G122" i="4"/>
  <c r="F122" i="4"/>
  <c r="E122" i="4"/>
  <c r="D122" i="4"/>
  <c r="K121" i="4"/>
  <c r="J121" i="4"/>
  <c r="I121" i="4"/>
  <c r="H121" i="4"/>
  <c r="G121" i="4"/>
  <c r="F121" i="4"/>
  <c r="E121" i="4"/>
  <c r="D121" i="4"/>
  <c r="K120" i="4"/>
  <c r="I120" i="4"/>
  <c r="G120" i="4"/>
  <c r="F120" i="4"/>
  <c r="E120" i="4"/>
  <c r="D120" i="4"/>
  <c r="K119" i="4"/>
  <c r="J119" i="4"/>
  <c r="I119" i="4"/>
  <c r="H119" i="4"/>
  <c r="G119" i="4"/>
  <c r="F119" i="4"/>
  <c r="E119" i="4"/>
  <c r="D119" i="4"/>
  <c r="K118" i="4"/>
  <c r="J118" i="4"/>
  <c r="I118" i="4"/>
  <c r="H118" i="4"/>
  <c r="G118" i="4"/>
  <c r="F118" i="4"/>
  <c r="E118" i="4"/>
  <c r="D118" i="4"/>
  <c r="K117" i="4"/>
  <c r="J117" i="4"/>
  <c r="I117" i="4"/>
  <c r="H117" i="4"/>
  <c r="G117" i="4"/>
  <c r="F117" i="4"/>
  <c r="E117" i="4"/>
  <c r="D117" i="4"/>
  <c r="K116" i="4"/>
  <c r="I116" i="4"/>
  <c r="G116" i="4"/>
  <c r="F116" i="4"/>
  <c r="E116" i="4"/>
  <c r="D116" i="4"/>
  <c r="K115" i="4"/>
  <c r="J115" i="4"/>
  <c r="I115" i="4"/>
  <c r="H115" i="4"/>
  <c r="G115" i="4"/>
  <c r="F115" i="4"/>
  <c r="E115" i="4"/>
  <c r="D115" i="4"/>
  <c r="K114" i="4"/>
  <c r="J114" i="4"/>
  <c r="I114" i="4"/>
  <c r="H114" i="4"/>
  <c r="G114" i="4"/>
  <c r="F114" i="4"/>
  <c r="E114" i="4"/>
  <c r="D114" i="4"/>
  <c r="K113" i="4"/>
  <c r="J113" i="4"/>
  <c r="I113" i="4"/>
  <c r="H113" i="4"/>
  <c r="G113" i="4"/>
  <c r="F113" i="4"/>
  <c r="E113" i="4"/>
  <c r="D113" i="4"/>
  <c r="K112" i="4"/>
  <c r="I112" i="4"/>
  <c r="G112" i="4"/>
  <c r="F112" i="4"/>
  <c r="E112" i="4"/>
  <c r="D112" i="4"/>
  <c r="K111" i="4"/>
  <c r="J111" i="4"/>
  <c r="I111" i="4"/>
  <c r="H111" i="4"/>
  <c r="G111" i="4"/>
  <c r="F111" i="4"/>
  <c r="E111" i="4"/>
  <c r="D111" i="4"/>
  <c r="K110" i="4"/>
  <c r="J110" i="4"/>
  <c r="I110" i="4"/>
  <c r="H110" i="4"/>
  <c r="G110" i="4"/>
  <c r="F110" i="4"/>
  <c r="E110" i="4"/>
  <c r="D110" i="4"/>
  <c r="K109" i="4"/>
  <c r="J109" i="4"/>
  <c r="I109" i="4"/>
  <c r="H109" i="4"/>
  <c r="G109" i="4"/>
  <c r="F109" i="4"/>
  <c r="E109" i="4"/>
  <c r="D109" i="4"/>
  <c r="K108" i="4"/>
  <c r="I108" i="4"/>
  <c r="G108" i="4"/>
  <c r="F108" i="4"/>
  <c r="E108" i="4"/>
  <c r="D108" i="4"/>
  <c r="K107" i="4"/>
  <c r="J107" i="4"/>
  <c r="I107" i="4"/>
  <c r="H107" i="4"/>
  <c r="G107" i="4"/>
  <c r="F107" i="4"/>
  <c r="E107" i="4"/>
  <c r="D107" i="4"/>
  <c r="K106" i="4"/>
  <c r="J106" i="4"/>
  <c r="I106" i="4"/>
  <c r="H106" i="4"/>
  <c r="G106" i="4"/>
  <c r="F106" i="4"/>
  <c r="E106" i="4"/>
  <c r="D106" i="4"/>
  <c r="K105" i="4"/>
  <c r="J105" i="4"/>
  <c r="I105" i="4"/>
  <c r="H105" i="4"/>
  <c r="G105" i="4"/>
  <c r="F105" i="4"/>
  <c r="E105" i="4"/>
  <c r="D105" i="4"/>
  <c r="K104" i="4"/>
  <c r="I104" i="4"/>
  <c r="G104" i="4"/>
  <c r="F104" i="4"/>
  <c r="E104" i="4"/>
  <c r="D104" i="4"/>
  <c r="K103" i="4"/>
  <c r="J103" i="4"/>
  <c r="I103" i="4"/>
  <c r="H103" i="4"/>
  <c r="G103" i="4"/>
  <c r="F103" i="4"/>
  <c r="E103" i="4"/>
  <c r="D103" i="4"/>
  <c r="K102" i="4"/>
  <c r="J102" i="4"/>
  <c r="I102" i="4"/>
  <c r="H102" i="4"/>
  <c r="G102" i="4"/>
  <c r="F102" i="4"/>
  <c r="E102" i="4"/>
  <c r="D102" i="4"/>
  <c r="K101" i="4"/>
  <c r="J101" i="4"/>
  <c r="I101" i="4"/>
  <c r="H101" i="4"/>
  <c r="G101" i="4"/>
  <c r="F101" i="4"/>
  <c r="E101" i="4"/>
  <c r="D101" i="4"/>
  <c r="K100" i="4"/>
  <c r="I100" i="4"/>
  <c r="G100" i="4"/>
  <c r="F100" i="4"/>
  <c r="E100" i="4"/>
  <c r="D100" i="4"/>
  <c r="K99" i="4"/>
  <c r="J99" i="4"/>
  <c r="I99" i="4"/>
  <c r="H99" i="4"/>
  <c r="G99" i="4"/>
  <c r="F99" i="4"/>
  <c r="E99" i="4"/>
  <c r="D99" i="4"/>
  <c r="K98" i="4"/>
  <c r="J98" i="4"/>
  <c r="I98" i="4"/>
  <c r="H98" i="4"/>
  <c r="G98" i="4"/>
  <c r="F98" i="4"/>
  <c r="E98" i="4"/>
  <c r="D98" i="4"/>
  <c r="K97" i="4"/>
  <c r="J97" i="4"/>
  <c r="I97" i="4"/>
  <c r="H97" i="4"/>
  <c r="G97" i="4"/>
  <c r="F97" i="4"/>
  <c r="E97" i="4"/>
  <c r="D97" i="4"/>
  <c r="K93" i="4"/>
  <c r="I93" i="4"/>
  <c r="F93" i="4"/>
  <c r="E93" i="4"/>
  <c r="D93" i="4"/>
  <c r="K92" i="4"/>
  <c r="J92" i="4"/>
  <c r="I92" i="4"/>
  <c r="H92" i="4"/>
  <c r="F92" i="4"/>
  <c r="E92" i="4"/>
  <c r="D92" i="4"/>
  <c r="K91" i="4"/>
  <c r="J91" i="4"/>
  <c r="I91" i="4"/>
  <c r="H91" i="4"/>
  <c r="F91" i="4"/>
  <c r="E91" i="4"/>
  <c r="D91" i="4"/>
  <c r="K90" i="4"/>
  <c r="J90" i="4"/>
  <c r="I90" i="4"/>
  <c r="H90" i="4"/>
  <c r="F90" i="4"/>
  <c r="E90" i="4"/>
  <c r="D90" i="4"/>
  <c r="K89" i="4"/>
  <c r="I89" i="4"/>
  <c r="F89" i="4"/>
  <c r="E89" i="4"/>
  <c r="D89" i="4"/>
  <c r="K88" i="4"/>
  <c r="J88" i="4"/>
  <c r="I88" i="4"/>
  <c r="H88" i="4"/>
  <c r="F88" i="4"/>
  <c r="E88" i="4"/>
  <c r="D88" i="4"/>
  <c r="K87" i="4"/>
  <c r="J87" i="4"/>
  <c r="I87" i="4"/>
  <c r="H87" i="4"/>
  <c r="F87" i="4"/>
  <c r="E87" i="4"/>
  <c r="D87" i="4"/>
  <c r="K86" i="4"/>
  <c r="J86" i="4"/>
  <c r="I86" i="4"/>
  <c r="H86" i="4"/>
  <c r="F86" i="4"/>
  <c r="E86" i="4"/>
  <c r="D86" i="4"/>
  <c r="I24" i="5"/>
  <c r="K24" i="5"/>
  <c r="J17" i="4"/>
  <c r="K17" i="4"/>
  <c r="J18" i="4"/>
  <c r="K18" i="4"/>
  <c r="E151" i="4"/>
  <c r="E149" i="4"/>
  <c r="J148" i="4"/>
  <c r="E147" i="4"/>
  <c r="J146" i="4"/>
  <c r="E145" i="4"/>
  <c r="E143" i="4"/>
  <c r="J78" i="4"/>
  <c r="J76" i="4"/>
  <c r="E81" i="4"/>
  <c r="E75" i="4"/>
  <c r="E73" i="4"/>
  <c r="K67" i="5"/>
  <c r="I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I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K60" i="5"/>
  <c r="J60" i="5"/>
  <c r="I60" i="5"/>
  <c r="H60" i="5"/>
  <c r="G60" i="5"/>
  <c r="F60" i="5"/>
  <c r="E60" i="5"/>
  <c r="D60" i="5"/>
  <c r="K59" i="5"/>
  <c r="I59" i="5"/>
  <c r="G59" i="5"/>
  <c r="F59" i="5"/>
  <c r="E59" i="5"/>
  <c r="D59" i="5"/>
  <c r="K58" i="5"/>
  <c r="J58" i="5"/>
  <c r="I58" i="5"/>
  <c r="H58" i="5"/>
  <c r="G58" i="5"/>
  <c r="F58" i="5"/>
  <c r="E58" i="5"/>
  <c r="D58" i="5"/>
  <c r="K57" i="5"/>
  <c r="J57" i="5"/>
  <c r="I57" i="5"/>
  <c r="H57" i="5"/>
  <c r="G57" i="5"/>
  <c r="F57" i="5"/>
  <c r="E57" i="5"/>
  <c r="D57" i="5"/>
  <c r="K56" i="5"/>
  <c r="J56" i="5"/>
  <c r="I56" i="5"/>
  <c r="H56" i="5"/>
  <c r="G56" i="5"/>
  <c r="F56" i="5"/>
  <c r="E56" i="5"/>
  <c r="D56" i="5"/>
  <c r="K55" i="5"/>
  <c r="I55" i="5"/>
  <c r="G55" i="5"/>
  <c r="F55" i="5"/>
  <c r="E55" i="5"/>
  <c r="D55" i="5"/>
  <c r="K54" i="5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I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I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I43" i="5"/>
  <c r="G43" i="5"/>
  <c r="F43" i="5"/>
  <c r="E43" i="5"/>
  <c r="D43" i="5"/>
  <c r="K42" i="5"/>
  <c r="J42" i="5"/>
  <c r="I42" i="5"/>
  <c r="H42" i="5"/>
  <c r="G42" i="5"/>
  <c r="F42" i="5"/>
  <c r="E42" i="5"/>
  <c r="D42" i="5"/>
  <c r="K41" i="5"/>
  <c r="J41" i="5"/>
  <c r="I41" i="5"/>
  <c r="H41" i="5"/>
  <c r="G41" i="5"/>
  <c r="F41" i="5"/>
  <c r="E41" i="5"/>
  <c r="D41" i="5"/>
  <c r="K40" i="5"/>
  <c r="J40" i="5"/>
  <c r="I40" i="5"/>
  <c r="H40" i="5"/>
  <c r="G40" i="5"/>
  <c r="F40" i="5"/>
  <c r="E40" i="5"/>
  <c r="D40" i="5"/>
  <c r="K39" i="5"/>
  <c r="I39" i="5"/>
  <c r="G39" i="5"/>
  <c r="F39" i="5"/>
  <c r="E39" i="5"/>
  <c r="D39" i="5"/>
  <c r="K38" i="5"/>
  <c r="J38" i="5"/>
  <c r="I38" i="5"/>
  <c r="H38" i="5"/>
  <c r="G38" i="5"/>
  <c r="F38" i="5"/>
  <c r="E38" i="5"/>
  <c r="D38" i="5"/>
  <c r="K37" i="5"/>
  <c r="J37" i="5"/>
  <c r="I37" i="5"/>
  <c r="H37" i="5"/>
  <c r="G37" i="5"/>
  <c r="F37" i="5"/>
  <c r="E37" i="5"/>
  <c r="D37" i="5"/>
  <c r="K36" i="5"/>
  <c r="J36" i="5"/>
  <c r="I36" i="5"/>
  <c r="H36" i="5"/>
  <c r="G36" i="5"/>
  <c r="F36" i="5"/>
  <c r="E36" i="5"/>
  <c r="D36" i="5"/>
  <c r="K35" i="5"/>
  <c r="I35" i="5"/>
  <c r="G35" i="5"/>
  <c r="F35" i="5"/>
  <c r="E35" i="5"/>
  <c r="D35" i="5"/>
  <c r="K34" i="5"/>
  <c r="J34" i="5"/>
  <c r="I34" i="5"/>
  <c r="H34" i="5"/>
  <c r="G34" i="5"/>
  <c r="F34" i="5"/>
  <c r="E34" i="5"/>
  <c r="D34" i="5"/>
  <c r="K33" i="5"/>
  <c r="J33" i="5"/>
  <c r="I33" i="5"/>
  <c r="H33" i="5"/>
  <c r="G33" i="5"/>
  <c r="F33" i="5"/>
  <c r="E33" i="5"/>
  <c r="D33" i="5"/>
  <c r="K32" i="5"/>
  <c r="J32" i="5"/>
  <c r="I32" i="5"/>
  <c r="H32" i="5"/>
  <c r="G32" i="5"/>
  <c r="F32" i="5"/>
  <c r="E32" i="5"/>
  <c r="D32" i="5"/>
  <c r="K31" i="5"/>
  <c r="I31" i="5"/>
  <c r="G31" i="5"/>
  <c r="F31" i="5"/>
  <c r="E31" i="5"/>
  <c r="D31" i="5"/>
  <c r="K30" i="5"/>
  <c r="J30" i="5"/>
  <c r="I30" i="5"/>
  <c r="H30" i="5"/>
  <c r="G30" i="5"/>
  <c r="F30" i="5"/>
  <c r="E30" i="5"/>
  <c r="D30" i="5"/>
  <c r="K29" i="5"/>
  <c r="J29" i="5"/>
  <c r="I29" i="5"/>
  <c r="H29" i="5"/>
  <c r="G29" i="5"/>
  <c r="F29" i="5"/>
  <c r="E29" i="5"/>
  <c r="D29" i="5"/>
  <c r="K28" i="5"/>
  <c r="J28" i="5"/>
  <c r="I28" i="5"/>
  <c r="H28" i="5"/>
  <c r="G28" i="5"/>
  <c r="F28" i="5"/>
  <c r="E28" i="5"/>
  <c r="D28" i="5"/>
  <c r="F24" i="5"/>
  <c r="E24" i="5"/>
  <c r="D24" i="5"/>
  <c r="K23" i="5"/>
  <c r="J23" i="5"/>
  <c r="I23" i="5"/>
  <c r="H23" i="5"/>
  <c r="F23" i="5"/>
  <c r="E23" i="5"/>
  <c r="D23" i="5"/>
  <c r="K22" i="5"/>
  <c r="J22" i="5"/>
  <c r="I22" i="5"/>
  <c r="H22" i="5"/>
  <c r="F22" i="5"/>
  <c r="E22" i="5"/>
  <c r="D22" i="5"/>
  <c r="K21" i="5"/>
  <c r="J21" i="5"/>
  <c r="I21" i="5"/>
  <c r="H21" i="5"/>
  <c r="F21" i="5"/>
  <c r="E21" i="5"/>
  <c r="D21" i="5"/>
  <c r="D19" i="4"/>
  <c r="D23" i="4"/>
  <c r="D30" i="4"/>
  <c r="D34" i="4"/>
  <c r="D38" i="4"/>
  <c r="D42" i="4"/>
  <c r="D46" i="4"/>
  <c r="D50" i="4"/>
  <c r="D54" i="4"/>
  <c r="D66" i="4"/>
  <c r="D62" i="4"/>
  <c r="D58" i="4"/>
  <c r="K66" i="4"/>
  <c r="I66" i="4"/>
  <c r="K65" i="4"/>
  <c r="J65" i="4"/>
  <c r="I65" i="4"/>
  <c r="H65" i="4"/>
  <c r="K64" i="4"/>
  <c r="J64" i="4"/>
  <c r="I64" i="4"/>
  <c r="H64" i="4"/>
  <c r="K63" i="4"/>
  <c r="J63" i="4"/>
  <c r="I63" i="4"/>
  <c r="H63" i="4"/>
  <c r="K62" i="4"/>
  <c r="I62" i="4"/>
  <c r="K61" i="4"/>
  <c r="J61" i="4"/>
  <c r="I61" i="4"/>
  <c r="H61" i="4"/>
  <c r="K60" i="4"/>
  <c r="J60" i="4"/>
  <c r="I60" i="4"/>
  <c r="H60" i="4"/>
  <c r="K59" i="4"/>
  <c r="J59" i="4"/>
  <c r="I59" i="4"/>
  <c r="H59" i="4"/>
  <c r="K58" i="4"/>
  <c r="I58" i="4"/>
  <c r="K57" i="4"/>
  <c r="J57" i="4"/>
  <c r="I57" i="4"/>
  <c r="H57" i="4"/>
  <c r="K56" i="4"/>
  <c r="J56" i="4"/>
  <c r="I56" i="4"/>
  <c r="H56" i="4"/>
  <c r="K55" i="4"/>
  <c r="J55" i="4"/>
  <c r="I55" i="4"/>
  <c r="H55" i="4"/>
  <c r="K54" i="4"/>
  <c r="I54" i="4"/>
  <c r="K53" i="4"/>
  <c r="J53" i="4"/>
  <c r="I53" i="4"/>
  <c r="H53" i="4"/>
  <c r="K52" i="4"/>
  <c r="J52" i="4"/>
  <c r="I52" i="4"/>
  <c r="H52" i="4"/>
  <c r="K51" i="4"/>
  <c r="J51" i="4"/>
  <c r="I51" i="4"/>
  <c r="H51" i="4"/>
  <c r="K50" i="4"/>
  <c r="I50" i="4"/>
  <c r="K49" i="4"/>
  <c r="J49" i="4"/>
  <c r="I49" i="4"/>
  <c r="H49" i="4"/>
  <c r="K48" i="4"/>
  <c r="J48" i="4"/>
  <c r="I48" i="4"/>
  <c r="H48" i="4"/>
  <c r="K47" i="4"/>
  <c r="J47" i="4"/>
  <c r="I47" i="4"/>
  <c r="H47" i="4"/>
  <c r="K46" i="4"/>
  <c r="I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I42" i="4"/>
  <c r="K41" i="4"/>
  <c r="J41" i="4"/>
  <c r="I41" i="4"/>
  <c r="H41" i="4"/>
  <c r="K40" i="4"/>
  <c r="J40" i="4"/>
  <c r="I40" i="4"/>
  <c r="H40" i="4"/>
  <c r="K39" i="4"/>
  <c r="J39" i="4"/>
  <c r="I39" i="4"/>
  <c r="H39" i="4"/>
  <c r="K38" i="4"/>
  <c r="I38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I34" i="4"/>
  <c r="K33" i="4"/>
  <c r="J33" i="4"/>
  <c r="I33" i="4"/>
  <c r="H33" i="4"/>
  <c r="K32" i="4"/>
  <c r="J32" i="4"/>
  <c r="I32" i="4"/>
  <c r="H32" i="4"/>
  <c r="K31" i="4"/>
  <c r="J31" i="4"/>
  <c r="I31" i="4"/>
  <c r="H31" i="4"/>
  <c r="K23" i="4"/>
  <c r="I23" i="4"/>
  <c r="F23" i="4"/>
  <c r="E23" i="4"/>
  <c r="K22" i="4"/>
  <c r="J22" i="4"/>
  <c r="I22" i="4"/>
  <c r="H22" i="4"/>
  <c r="F22" i="4"/>
  <c r="E22" i="4"/>
  <c r="D22" i="4"/>
  <c r="K21" i="4"/>
  <c r="J21" i="4"/>
  <c r="I21" i="4"/>
  <c r="H21" i="4"/>
  <c r="F21" i="4"/>
  <c r="E21" i="4"/>
  <c r="D21" i="4"/>
  <c r="K20" i="4"/>
  <c r="J20" i="4"/>
  <c r="I20" i="4"/>
  <c r="H20" i="4"/>
  <c r="F20" i="4"/>
  <c r="E20" i="4"/>
  <c r="D20" i="4"/>
  <c r="K19" i="4"/>
  <c r="I19" i="4"/>
  <c r="F19" i="4"/>
  <c r="E19" i="4"/>
  <c r="I18" i="4"/>
  <c r="H18" i="4"/>
  <c r="F18" i="4"/>
  <c r="E18" i="4"/>
  <c r="D18" i="4"/>
  <c r="I17" i="4"/>
  <c r="H17" i="4"/>
  <c r="F17" i="4"/>
  <c r="E17" i="4"/>
  <c r="D17" i="4"/>
  <c r="K16" i="4"/>
  <c r="J16" i="4"/>
  <c r="I16" i="4"/>
  <c r="H16" i="4"/>
  <c r="F16" i="4"/>
  <c r="E16" i="4"/>
  <c r="D16" i="4"/>
  <c r="G66" i="4"/>
  <c r="F66" i="4"/>
  <c r="E66" i="4"/>
  <c r="G65" i="4"/>
  <c r="F65" i="4"/>
  <c r="E65" i="4"/>
  <c r="D65" i="4"/>
  <c r="G64" i="4"/>
  <c r="F64" i="4"/>
  <c r="E64" i="4"/>
  <c r="D64" i="4"/>
  <c r="G63" i="4"/>
  <c r="F63" i="4"/>
  <c r="E63" i="4"/>
  <c r="D63" i="4"/>
  <c r="G62" i="4"/>
  <c r="F62" i="4"/>
  <c r="E62" i="4"/>
  <c r="G61" i="4"/>
  <c r="F61" i="4"/>
  <c r="E61" i="4"/>
  <c r="D61" i="4"/>
  <c r="G60" i="4"/>
  <c r="F60" i="4"/>
  <c r="E60" i="4"/>
  <c r="D60" i="4"/>
  <c r="G59" i="4"/>
  <c r="F59" i="4"/>
  <c r="E59" i="4"/>
  <c r="D59" i="4"/>
  <c r="G54" i="4"/>
  <c r="F54" i="4"/>
  <c r="E54" i="4"/>
  <c r="G53" i="4"/>
  <c r="F53" i="4"/>
  <c r="E53" i="4"/>
  <c r="D53" i="4"/>
  <c r="G52" i="4"/>
  <c r="F52" i="4"/>
  <c r="E52" i="4"/>
  <c r="D52" i="4"/>
  <c r="G51" i="4"/>
  <c r="F51" i="4"/>
  <c r="E51" i="4"/>
  <c r="D51" i="4"/>
  <c r="G50" i="4"/>
  <c r="F50" i="4"/>
  <c r="E50" i="4"/>
  <c r="G49" i="4"/>
  <c r="F49" i="4"/>
  <c r="E49" i="4"/>
  <c r="D49" i="4"/>
  <c r="G48" i="4"/>
  <c r="F48" i="4"/>
  <c r="E48" i="4"/>
  <c r="D48" i="4"/>
  <c r="G47" i="4"/>
  <c r="F47" i="4"/>
  <c r="E47" i="4"/>
  <c r="D47" i="4"/>
  <c r="G46" i="4"/>
  <c r="F46" i="4"/>
  <c r="E46" i="4"/>
  <c r="G45" i="4"/>
  <c r="F45" i="4"/>
  <c r="E45" i="4"/>
  <c r="D45" i="4"/>
  <c r="G44" i="4"/>
  <c r="F44" i="4"/>
  <c r="E44" i="4"/>
  <c r="D44" i="4"/>
  <c r="G43" i="4"/>
  <c r="F43" i="4"/>
  <c r="E43" i="4"/>
  <c r="D43" i="4"/>
  <c r="G42" i="4"/>
  <c r="F42" i="4"/>
  <c r="E42" i="4"/>
  <c r="G41" i="4"/>
  <c r="F41" i="4"/>
  <c r="E41" i="4"/>
  <c r="D41" i="4"/>
  <c r="G40" i="4"/>
  <c r="F40" i="4"/>
  <c r="E40" i="4"/>
  <c r="D40" i="4"/>
  <c r="G39" i="4"/>
  <c r="F39" i="4"/>
  <c r="E39" i="4"/>
  <c r="D39" i="4"/>
  <c r="G38" i="4"/>
  <c r="F38" i="4"/>
  <c r="E38" i="4"/>
  <c r="G37" i="4"/>
  <c r="F37" i="4"/>
  <c r="E37" i="4"/>
  <c r="D37" i="4"/>
  <c r="G36" i="4"/>
  <c r="F36" i="4"/>
  <c r="E36" i="4"/>
  <c r="D36" i="4"/>
  <c r="G35" i="4"/>
  <c r="F35" i="4"/>
  <c r="E35" i="4"/>
  <c r="D35" i="4"/>
  <c r="G34" i="4"/>
  <c r="F34" i="4"/>
  <c r="E34" i="4"/>
  <c r="G33" i="4"/>
  <c r="F33" i="4"/>
  <c r="E33" i="4"/>
  <c r="D33" i="4"/>
  <c r="G32" i="4"/>
  <c r="F32" i="4"/>
  <c r="E32" i="4"/>
  <c r="D32" i="4"/>
  <c r="G31" i="4"/>
  <c r="F31" i="4"/>
  <c r="E31" i="4"/>
  <c r="D31" i="4"/>
  <c r="K30" i="4"/>
  <c r="I30" i="4"/>
  <c r="G30" i="4"/>
  <c r="F30" i="4"/>
  <c r="E30" i="4"/>
  <c r="K29" i="4"/>
  <c r="J29" i="4"/>
  <c r="I29" i="4"/>
  <c r="H29" i="4"/>
  <c r="G29" i="4"/>
  <c r="F29" i="4"/>
  <c r="E29" i="4"/>
  <c r="D29" i="4"/>
  <c r="K28" i="4"/>
  <c r="J28" i="4"/>
  <c r="I28" i="4"/>
  <c r="H28" i="4"/>
  <c r="G28" i="4"/>
  <c r="F28" i="4"/>
  <c r="E28" i="4"/>
  <c r="D28" i="4"/>
  <c r="K27" i="4"/>
  <c r="J27" i="4"/>
  <c r="I27" i="4"/>
  <c r="H27" i="4"/>
  <c r="G27" i="4"/>
  <c r="F27" i="4"/>
  <c r="E27" i="4"/>
  <c r="D27" i="4"/>
  <c r="G55" i="4"/>
  <c r="G58" i="4"/>
  <c r="G57" i="4"/>
  <c r="G56" i="4"/>
  <c r="F55" i="4"/>
  <c r="E55" i="4"/>
  <c r="D55" i="4"/>
  <c r="D56" i="4"/>
  <c r="F58" i="4"/>
  <c r="E58" i="4"/>
  <c r="F57" i="4"/>
  <c r="E57" i="4"/>
  <c r="D57" i="4"/>
  <c r="F56" i="4"/>
  <c r="E56" i="4"/>
</calcChain>
</file>

<file path=xl/sharedStrings.xml><?xml version="1.0" encoding="utf-8"?>
<sst xmlns="http://schemas.openxmlformats.org/spreadsheetml/2006/main" count="1062" uniqueCount="204">
  <si>
    <t>競技名</t>
    <rPh sb="0" eb="2">
      <t>キョウギ</t>
    </rPh>
    <rPh sb="2" eb="3">
      <t>メイ</t>
    </rPh>
    <phoneticPr fontId="1"/>
  </si>
  <si>
    <t>郵便番号
（所属）</t>
    <rPh sb="0" eb="2">
      <t>ユウビン</t>
    </rPh>
    <rPh sb="2" eb="4">
      <t>バンゴウ</t>
    </rPh>
    <rPh sb="6" eb="8">
      <t>ショゾク</t>
    </rPh>
    <phoneticPr fontId="1"/>
  </si>
  <si>
    <t>郵便番号
（自宅）</t>
    <rPh sb="0" eb="2">
      <t>ユウビン</t>
    </rPh>
    <rPh sb="2" eb="4">
      <t>バンゴウ</t>
    </rPh>
    <rPh sb="6" eb="8">
      <t>ジタク</t>
    </rPh>
    <phoneticPr fontId="1"/>
  </si>
  <si>
    <t>電話番号
（所属）</t>
    <rPh sb="0" eb="2">
      <t>デンワ</t>
    </rPh>
    <rPh sb="2" eb="4">
      <t>バンゴウ</t>
    </rPh>
    <rPh sb="6" eb="8">
      <t>ショゾク</t>
    </rPh>
    <phoneticPr fontId="1"/>
  </si>
  <si>
    <t>住所
（所属）</t>
    <rPh sb="0" eb="2">
      <t>ジュウショ</t>
    </rPh>
    <rPh sb="4" eb="6">
      <t>ショゾク</t>
    </rPh>
    <phoneticPr fontId="1"/>
  </si>
  <si>
    <t>電話番号
（自宅）</t>
    <rPh sb="0" eb="2">
      <t>デンワ</t>
    </rPh>
    <rPh sb="2" eb="4">
      <t>バンゴウ</t>
    </rPh>
    <rPh sb="6" eb="8">
      <t>ジタク</t>
    </rPh>
    <phoneticPr fontId="1"/>
  </si>
  <si>
    <t>区分</t>
    <rPh sb="0" eb="2">
      <t>クブン</t>
    </rPh>
    <phoneticPr fontId="1"/>
  </si>
  <si>
    <t>派遣開始日</t>
    <rPh sb="0" eb="2">
      <t>ハケン</t>
    </rPh>
    <rPh sb="2" eb="5">
      <t>カイシビ</t>
    </rPh>
    <phoneticPr fontId="1"/>
  </si>
  <si>
    <t>派遣終了日</t>
    <rPh sb="0" eb="2">
      <t>ハケン</t>
    </rPh>
    <rPh sb="2" eb="5">
      <t>シュウリョウビ</t>
    </rPh>
    <phoneticPr fontId="1"/>
  </si>
  <si>
    <t>陸上</t>
    <rPh sb="0" eb="2">
      <t>リクジョウ</t>
    </rPh>
    <phoneticPr fontId="2"/>
  </si>
  <si>
    <t>サッカー</t>
  </si>
  <si>
    <t>テニス</t>
  </si>
  <si>
    <t>ホッケー</t>
  </si>
  <si>
    <t>ボクシング</t>
  </si>
  <si>
    <t>バレーボール</t>
  </si>
  <si>
    <t>バスケットボール</t>
  </si>
  <si>
    <t>レスリング</t>
  </si>
  <si>
    <t>セーリング</t>
  </si>
  <si>
    <t>ウェイトリフティング</t>
  </si>
  <si>
    <t>ハンドボール</t>
  </si>
  <si>
    <t>自転車</t>
    <rPh sb="0" eb="3">
      <t>ジテンシャ</t>
    </rPh>
    <phoneticPr fontId="2"/>
  </si>
  <si>
    <t>ソフトテニス</t>
  </si>
  <si>
    <t>卓球</t>
    <rPh sb="0" eb="2">
      <t>タッキュウ</t>
    </rPh>
    <phoneticPr fontId="2"/>
  </si>
  <si>
    <t>軟式野球</t>
    <rPh sb="0" eb="2">
      <t>ナンシキ</t>
    </rPh>
    <rPh sb="2" eb="4">
      <t>ヤキュウ</t>
    </rPh>
    <phoneticPr fontId="2"/>
  </si>
  <si>
    <t>相撲</t>
    <rPh sb="0" eb="2">
      <t>スモウ</t>
    </rPh>
    <phoneticPr fontId="2"/>
  </si>
  <si>
    <t>馬術</t>
    <rPh sb="0" eb="2">
      <t>バジュツ</t>
    </rPh>
    <phoneticPr fontId="2"/>
  </si>
  <si>
    <t>フェンシング</t>
  </si>
  <si>
    <t>柔道</t>
    <rPh sb="0" eb="2">
      <t>ジュウドウ</t>
    </rPh>
    <phoneticPr fontId="2"/>
  </si>
  <si>
    <t>ソフトボール</t>
  </si>
  <si>
    <t>バドミントン</t>
  </si>
  <si>
    <t>弓道</t>
    <rPh sb="0" eb="2">
      <t>キュウドウ</t>
    </rPh>
    <phoneticPr fontId="2"/>
  </si>
  <si>
    <t>ライフル射撃</t>
    <rPh sb="4" eb="6">
      <t>シャゲキ</t>
    </rPh>
    <phoneticPr fontId="2"/>
  </si>
  <si>
    <t>剣道</t>
    <rPh sb="0" eb="2">
      <t>ケンドウ</t>
    </rPh>
    <phoneticPr fontId="2"/>
  </si>
  <si>
    <t>ラグビーフットボール</t>
  </si>
  <si>
    <t>アーチェリー</t>
  </si>
  <si>
    <t>空手道</t>
    <rPh sb="0" eb="2">
      <t>カラテ</t>
    </rPh>
    <rPh sb="2" eb="3">
      <t>ドウ</t>
    </rPh>
    <phoneticPr fontId="2"/>
  </si>
  <si>
    <t>銃剣道</t>
    <rPh sb="0" eb="3">
      <t>ジュウケンドウ</t>
    </rPh>
    <phoneticPr fontId="2"/>
  </si>
  <si>
    <t>クレー射撃</t>
    <rPh sb="3" eb="5">
      <t>シャゲキ</t>
    </rPh>
    <phoneticPr fontId="2"/>
  </si>
  <si>
    <t>なぎなた</t>
  </si>
  <si>
    <t>ボウリング</t>
  </si>
  <si>
    <t>アマチュアゴルフ</t>
  </si>
  <si>
    <t>トライアスロン</t>
  </si>
  <si>
    <t>アイスホッケー</t>
  </si>
  <si>
    <t>水泳（競泳）</t>
    <rPh sb="0" eb="2">
      <t>スイエイ</t>
    </rPh>
    <rPh sb="3" eb="5">
      <t>キョウエイ</t>
    </rPh>
    <phoneticPr fontId="2"/>
  </si>
  <si>
    <t>水泳（飛込）</t>
    <rPh sb="0" eb="2">
      <t>スイエイ</t>
    </rPh>
    <rPh sb="3" eb="4">
      <t>ト</t>
    </rPh>
    <rPh sb="4" eb="5">
      <t>コ</t>
    </rPh>
    <phoneticPr fontId="2"/>
  </si>
  <si>
    <t>水泳（水球）</t>
    <rPh sb="0" eb="2">
      <t>スイエイ</t>
    </rPh>
    <rPh sb="3" eb="5">
      <t>スイキュウ</t>
    </rPh>
    <phoneticPr fontId="2"/>
  </si>
  <si>
    <t>水泳（AS）</t>
    <rPh sb="0" eb="2">
      <t>スイエイ</t>
    </rPh>
    <phoneticPr fontId="2"/>
  </si>
  <si>
    <t>水泳（OW）</t>
    <rPh sb="0" eb="2">
      <t>スイエイ</t>
    </rPh>
    <phoneticPr fontId="2"/>
  </si>
  <si>
    <t>ローイング</t>
    <phoneticPr fontId="1"/>
  </si>
  <si>
    <t>体操（新体操）</t>
    <rPh sb="0" eb="2">
      <t>タイソウ</t>
    </rPh>
    <rPh sb="3" eb="6">
      <t>シンタイソウ</t>
    </rPh>
    <phoneticPr fontId="2"/>
  </si>
  <si>
    <t>体操（トランポリン）</t>
    <rPh sb="0" eb="2">
      <t>タイソウ</t>
    </rPh>
    <phoneticPr fontId="2"/>
  </si>
  <si>
    <t>体操（競技）</t>
    <rPh sb="0" eb="2">
      <t>タイソウ</t>
    </rPh>
    <rPh sb="3" eb="5">
      <t>キョウギ</t>
    </rPh>
    <phoneticPr fontId="2"/>
  </si>
  <si>
    <t>スポーツクライミング</t>
    <phoneticPr fontId="2"/>
  </si>
  <si>
    <t>カヌー（SP）</t>
    <phoneticPr fontId="1"/>
  </si>
  <si>
    <t>カヌー（WW・SL）</t>
    <phoneticPr fontId="1"/>
  </si>
  <si>
    <t>スケート（スピード）</t>
    <phoneticPr fontId="1"/>
  </si>
  <si>
    <t>スケート（フィギュア）</t>
    <phoneticPr fontId="1"/>
  </si>
  <si>
    <t>スケート（ショート）</t>
    <phoneticPr fontId="1"/>
  </si>
  <si>
    <t>スキー（ジャイアントスラローム）</t>
    <phoneticPr fontId="1"/>
  </si>
  <si>
    <t>スキー（スペシャルジャンプ）</t>
    <phoneticPr fontId="1"/>
  </si>
  <si>
    <t>スキー（クロスカントリー）</t>
    <phoneticPr fontId="1"/>
  </si>
  <si>
    <t>例</t>
    <rPh sb="0" eb="1">
      <t>レイ</t>
    </rPh>
    <phoneticPr fontId="1"/>
  </si>
  <si>
    <t>高校野球（硬式）</t>
    <phoneticPr fontId="1"/>
  </si>
  <si>
    <t>高校野球（軟式）</t>
    <phoneticPr fontId="1"/>
  </si>
  <si>
    <t>参加種別</t>
    <rPh sb="0" eb="2">
      <t>サンカ</t>
    </rPh>
    <rPh sb="2" eb="4">
      <t>シュベツ</t>
    </rPh>
    <phoneticPr fontId="1"/>
  </si>
  <si>
    <t>成年男子</t>
  </si>
  <si>
    <t>氏名</t>
    <rPh sb="0" eb="2">
      <t>シメイ</t>
    </rPh>
    <phoneticPr fontId="1"/>
  </si>
  <si>
    <t>茨城　一郎</t>
    <rPh sb="0" eb="2">
      <t>イバラキ</t>
    </rPh>
    <phoneticPr fontId="1"/>
  </si>
  <si>
    <t>生年月日</t>
    <rPh sb="0" eb="2">
      <t>セイネン</t>
    </rPh>
    <rPh sb="2" eb="4">
      <t>ガッピ</t>
    </rPh>
    <phoneticPr fontId="1"/>
  </si>
  <si>
    <t>現住所</t>
  </si>
  <si>
    <t>現住所
（自宅）</t>
    <rPh sb="0" eb="1">
      <t>ゲン</t>
    </rPh>
    <rPh sb="1" eb="3">
      <t>ジュウショ</t>
    </rPh>
    <rPh sb="5" eb="7">
      <t>ジタク</t>
    </rPh>
    <phoneticPr fontId="1"/>
  </si>
  <si>
    <t>性別</t>
    <rPh sb="0" eb="2">
      <t>セイベツ</t>
    </rPh>
    <phoneticPr fontId="1"/>
  </si>
  <si>
    <t>男</t>
  </si>
  <si>
    <t>所属（勤務先･学校等）</t>
    <rPh sb="0" eb="2">
      <t>ショゾク</t>
    </rPh>
    <rPh sb="3" eb="6">
      <t>キンムサキ</t>
    </rPh>
    <rPh sb="7" eb="9">
      <t>ガッコウ</t>
    </rPh>
    <rPh sb="9" eb="10">
      <t>トウ</t>
    </rPh>
    <phoneticPr fontId="1"/>
  </si>
  <si>
    <t>学年</t>
    <rPh sb="0" eb="2">
      <t>ガクネン</t>
    </rPh>
    <phoneticPr fontId="1"/>
  </si>
  <si>
    <t>株式会社茨城商事</t>
    <rPh sb="0" eb="4">
      <t>カブシキガイシャ</t>
    </rPh>
    <rPh sb="4" eb="6">
      <t>イバラキ</t>
    </rPh>
    <rPh sb="6" eb="8">
      <t>ショウジ</t>
    </rPh>
    <phoneticPr fontId="1"/>
  </si>
  <si>
    <t>出身高校</t>
    <rPh sb="0" eb="2">
      <t>シュッシン</t>
    </rPh>
    <rPh sb="2" eb="4">
      <t>コウコウ</t>
    </rPh>
    <phoneticPr fontId="1"/>
  </si>
  <si>
    <t>出身中学</t>
    <rPh sb="0" eb="2">
      <t>シュッシン</t>
    </rPh>
    <rPh sb="2" eb="4">
      <t>チュウガク</t>
    </rPh>
    <phoneticPr fontId="1"/>
  </si>
  <si>
    <t>県立茨城スポーツ高</t>
    <rPh sb="0" eb="2">
      <t>ケンリツ</t>
    </rPh>
    <rPh sb="2" eb="4">
      <t>イバラキ</t>
    </rPh>
    <rPh sb="8" eb="9">
      <t>ダカ</t>
    </rPh>
    <phoneticPr fontId="1"/>
  </si>
  <si>
    <t>水戸市立スポーツ中</t>
    <rPh sb="0" eb="2">
      <t>ミト</t>
    </rPh>
    <rPh sb="2" eb="4">
      <t>シリツ</t>
    </rPh>
    <rPh sb="8" eb="9">
      <t>チュウ</t>
    </rPh>
    <phoneticPr fontId="1"/>
  </si>
  <si>
    <t>派遣文郵送先</t>
    <rPh sb="0" eb="2">
      <t>ハケン</t>
    </rPh>
    <rPh sb="2" eb="3">
      <t>ブン</t>
    </rPh>
    <rPh sb="3" eb="6">
      <t>ユウソウサキ</t>
    </rPh>
    <phoneticPr fontId="1"/>
  </si>
  <si>
    <t>監督</t>
  </si>
  <si>
    <t>関東ブロック大会</t>
    <rPh sb="0" eb="2">
      <t>カントウ</t>
    </rPh>
    <rPh sb="6" eb="8">
      <t>タイカイ</t>
    </rPh>
    <phoneticPr fontId="1"/>
  </si>
  <si>
    <t>国民体育大会</t>
    <rPh sb="0" eb="2">
      <t>コクミン</t>
    </rPh>
    <rPh sb="2" eb="4">
      <t>タイイク</t>
    </rPh>
    <rPh sb="4" eb="6">
      <t>タイカイ</t>
    </rPh>
    <phoneticPr fontId="1"/>
  </si>
  <si>
    <t>番</t>
    <rPh sb="0" eb="1">
      <t>バン</t>
    </rPh>
    <phoneticPr fontId="1"/>
  </si>
  <si>
    <t>※○で囲む</t>
    <rPh sb="3" eb="4">
      <t>カコ</t>
    </rPh>
    <phoneticPr fontId="8"/>
  </si>
  <si>
    <t>区分</t>
    <rPh sb="0" eb="2">
      <t>クブン</t>
    </rPh>
    <phoneticPr fontId="8"/>
  </si>
  <si>
    <t>フリガナ</t>
    <phoneticPr fontId="1"/>
  </si>
  <si>
    <t>フリガナ</t>
    <phoneticPr fontId="8"/>
  </si>
  <si>
    <t>氏　　名</t>
    <rPh sb="0" eb="1">
      <t>シ</t>
    </rPh>
    <rPh sb="3" eb="4">
      <t>メイ</t>
    </rPh>
    <phoneticPr fontId="8"/>
  </si>
  <si>
    <t>生年月日</t>
    <rPh sb="0" eb="2">
      <t>セイネン</t>
    </rPh>
    <rPh sb="2" eb="4">
      <t>ガッピ</t>
    </rPh>
    <phoneticPr fontId="8"/>
  </si>
  <si>
    <t>監督</t>
    <rPh sb="0" eb="2">
      <t>カントク</t>
    </rPh>
    <phoneticPr fontId="8"/>
  </si>
  <si>
    <t>℡</t>
    <phoneticPr fontId="8"/>
  </si>
  <si>
    <t>選　　　　　　　　　　手</t>
    <rPh sb="0" eb="1">
      <t>セン</t>
    </rPh>
    <rPh sb="11" eb="12">
      <t>テ</t>
    </rPh>
    <phoneticPr fontId="8"/>
  </si>
  <si>
    <t>イバラキ　イチロウ</t>
  </si>
  <si>
    <t>イバラキ　イチロウ</t>
    <phoneticPr fontId="1"/>
  </si>
  <si>
    <t>所　属
（勤務先・学校等）</t>
    <rPh sb="0" eb="1">
      <t>ショ</t>
    </rPh>
    <rPh sb="2" eb="3">
      <t>ゾク</t>
    </rPh>
    <rPh sb="5" eb="8">
      <t>キンムサキ</t>
    </rPh>
    <rPh sb="9" eb="11">
      <t>ガッコウ</t>
    </rPh>
    <rPh sb="11" eb="12">
      <t>トウ</t>
    </rPh>
    <phoneticPr fontId="8"/>
  </si>
  <si>
    <t>性別</t>
    <rPh sb="0" eb="2">
      <t>セイベツ</t>
    </rPh>
    <phoneticPr fontId="1"/>
  </si>
  <si>
    <t>学年</t>
    <rPh sb="0" eb="2">
      <t>ガクネン</t>
    </rPh>
    <phoneticPr fontId="1"/>
  </si>
  <si>
    <t>〒</t>
    <phoneticPr fontId="8"/>
  </si>
  <si>
    <t>現　　住　　所</t>
    <phoneticPr fontId="1"/>
  </si>
  <si>
    <t>競技名</t>
    <rPh sb="0" eb="2">
      <t>キョウギ</t>
    </rPh>
    <rPh sb="2" eb="3">
      <t>メイ</t>
    </rPh>
    <phoneticPr fontId="8"/>
  </si>
  <si>
    <t>種　別</t>
    <rPh sb="0" eb="1">
      <t>タネ</t>
    </rPh>
    <rPh sb="2" eb="3">
      <t>ベツ</t>
    </rPh>
    <phoneticPr fontId="8"/>
  </si>
  <si>
    <t>期   日</t>
    <rPh sb="0" eb="5">
      <t>キジツ</t>
    </rPh>
    <phoneticPr fontId="8"/>
  </si>
  <si>
    <t>参加者</t>
    <rPh sb="0" eb="3">
      <t>サンカシャ</t>
    </rPh>
    <phoneticPr fontId="8"/>
  </si>
  <si>
    <t>（ 　成年 ・ 少年　 ）　（ 　男子 ・ 女子　 ）</t>
    <phoneticPr fontId="1"/>
  </si>
  <si>
    <t>バレーボール（ビーチバレー）</t>
    <phoneticPr fontId="1"/>
  </si>
  <si>
    <t>陸上競技</t>
  </si>
  <si>
    <t>サッカー競技</t>
  </si>
  <si>
    <t>テニス競技</t>
  </si>
  <si>
    <t>ローイング競技</t>
  </si>
  <si>
    <t>ホッケー競技</t>
  </si>
  <si>
    <t>ボクシング競技</t>
  </si>
  <si>
    <t>バレーボール競技</t>
  </si>
  <si>
    <t>バスケットボール競技</t>
  </si>
  <si>
    <t>レスリング競技</t>
  </si>
  <si>
    <t>セーリング競技</t>
  </si>
  <si>
    <t>ウェイトリフティング競技</t>
  </si>
  <si>
    <t>ハンドボール競技</t>
  </si>
  <si>
    <t>自転車競技</t>
  </si>
  <si>
    <t>ソフトテニス競技</t>
  </si>
  <si>
    <t>卓球競技</t>
  </si>
  <si>
    <t>軟式野球競技</t>
  </si>
  <si>
    <t>相撲競技</t>
  </si>
  <si>
    <t>馬術競技</t>
  </si>
  <si>
    <t>フェンシング競技</t>
  </si>
  <si>
    <t>柔道競技</t>
  </si>
  <si>
    <t>ソフトボール競技</t>
  </si>
  <si>
    <t>バドミントン競技</t>
  </si>
  <si>
    <t>弓道競技</t>
  </si>
  <si>
    <t>ライフル射撃競技</t>
  </si>
  <si>
    <t>剣道競技</t>
  </si>
  <si>
    <t>ラグビーフットボール競技</t>
  </si>
  <si>
    <t>スポーツクライミング競技</t>
  </si>
  <si>
    <t>アーチェリー競技</t>
  </si>
  <si>
    <t>空手道競技</t>
  </si>
  <si>
    <t>銃剣道競技</t>
  </si>
  <si>
    <t>クレー射撃競技</t>
  </si>
  <si>
    <t>なぎなた競技</t>
  </si>
  <si>
    <t>ボウリング競技</t>
  </si>
  <si>
    <t>アマチュアゴルフ競技</t>
  </si>
  <si>
    <t>トライアスロン競技</t>
  </si>
  <si>
    <t>アイスホッケー競技</t>
  </si>
  <si>
    <t>水泳競技（飛込）</t>
  </si>
  <si>
    <t>水泳競技（水球）</t>
  </si>
  <si>
    <t>水泳競技（AS）</t>
  </si>
  <si>
    <t>水泳競技（OW）</t>
  </si>
  <si>
    <t>バレーボール競技（ビーチバレー）</t>
  </si>
  <si>
    <t>体操競技（新体操）</t>
  </si>
  <si>
    <t>体操競技（トランポリン）</t>
  </si>
  <si>
    <t>体操競技（競技）</t>
  </si>
  <si>
    <t>カヌー競技（SP）</t>
  </si>
  <si>
    <t>カヌー競技（WW・SL）</t>
  </si>
  <si>
    <t>スケート競技（スピード）</t>
  </si>
  <si>
    <t>スケート競技（フィギュア）</t>
  </si>
  <si>
    <t>スケート競技（ショート）</t>
  </si>
  <si>
    <t>スキー競技（ジャイアントスラローム）</t>
  </si>
  <si>
    <t>スキー競技（スペシャルジャンプ）</t>
  </si>
  <si>
    <t>スキー競技（クロスカントリー）</t>
  </si>
  <si>
    <t>高校野球競技（軟式）</t>
  </si>
  <si>
    <t>高校野球競技（硬式）</t>
  </si>
  <si>
    <t>代表者会議</t>
    <rPh sb="0" eb="3">
      <t>ダイヒョウシャ</t>
    </rPh>
    <rPh sb="3" eb="5">
      <t>カイギ</t>
    </rPh>
    <phoneticPr fontId="1"/>
  </si>
  <si>
    <t>公式練習</t>
    <rPh sb="0" eb="2">
      <t>コウシキ</t>
    </rPh>
    <rPh sb="2" eb="4">
      <t>レンシュウ</t>
    </rPh>
    <phoneticPr fontId="1"/>
  </si>
  <si>
    <t>監督　　　名　　・　　選手　　　名　　・　　計　　　名</t>
    <phoneticPr fontId="1"/>
  </si>
  <si>
    <t>会　場</t>
    <rPh sb="0" eb="1">
      <t>カイ</t>
    </rPh>
    <rPh sb="2" eb="3">
      <t>バ</t>
    </rPh>
    <phoneticPr fontId="8"/>
  </si>
  <si>
    <t>令和５年　　月　　日（　　）　～　　　月　　日（　　）</t>
    <rPh sb="0" eb="2">
      <t>レイワ</t>
    </rPh>
    <phoneticPr fontId="1"/>
  </si>
  <si>
    <t>水戸市見和２丁目345</t>
    <rPh sb="0" eb="5">
      <t>310-0911</t>
    </rPh>
    <rPh sb="6" eb="8">
      <t>チョウメ</t>
    </rPh>
    <phoneticPr fontId="1"/>
  </si>
  <si>
    <t>水戸市見和１丁目234</t>
    <rPh sb="0" eb="5">
      <t>310-0911</t>
    </rPh>
    <rPh sb="6" eb="8">
      <t>チョウメ</t>
    </rPh>
    <phoneticPr fontId="1"/>
  </si>
  <si>
    <t>0293032222</t>
    <phoneticPr fontId="1"/>
  </si>
  <si>
    <t>0293031111</t>
    <phoneticPr fontId="1"/>
  </si>
  <si>
    <t>（出身中）</t>
  </si>
  <si>
    <t>（出身中）</t>
    <rPh sb="1" eb="3">
      <t>シュッシン</t>
    </rPh>
    <rPh sb="3" eb="4">
      <t>チュウ</t>
    </rPh>
    <phoneticPr fontId="1"/>
  </si>
  <si>
    <t>（出身高）</t>
  </si>
  <si>
    <t>所　属　所　在　地</t>
    <rPh sb="0" eb="1">
      <t>ショ</t>
    </rPh>
    <rPh sb="2" eb="3">
      <t>ゾク</t>
    </rPh>
    <rPh sb="4" eb="5">
      <t>ショ</t>
    </rPh>
    <rPh sb="6" eb="7">
      <t>ザイ</t>
    </rPh>
    <rPh sb="8" eb="9">
      <t>チ</t>
    </rPh>
    <phoneticPr fontId="1"/>
  </si>
  <si>
    <t>（出身高）</t>
    <rPh sb="1" eb="3">
      <t>シュッシン</t>
    </rPh>
    <rPh sb="3" eb="4">
      <t>コウ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</si>
  <si>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</si>
  <si>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水泳競技（競泳）</t>
  </si>
  <si>
    <t>水泳競技（競泳）</t>
    <phoneticPr fontId="1"/>
  </si>
  <si>
    <t>申し込み責任者署名</t>
    <rPh sb="0" eb="1">
      <t>モウ</t>
    </rPh>
    <rPh sb="2" eb="3">
      <t>コ</t>
    </rPh>
    <rPh sb="4" eb="7">
      <t>セキニンシャ</t>
    </rPh>
    <rPh sb="7" eb="9">
      <t>ショメイ</t>
    </rPh>
    <phoneticPr fontId="8"/>
  </si>
  <si>
    <t>派遣計画書作成手順</t>
    <rPh sb="0" eb="2">
      <t>ハケン</t>
    </rPh>
    <rPh sb="2" eb="5">
      <t>ケイカクショ</t>
    </rPh>
    <rPh sb="5" eb="7">
      <t>サクセイ</t>
    </rPh>
    <rPh sb="7" eb="9">
      <t>テジュン</t>
    </rPh>
    <phoneticPr fontId="1"/>
  </si>
  <si>
    <t>国体出場選手を入力シートに記入</t>
    <rPh sb="0" eb="2">
      <t>コクタイ</t>
    </rPh>
    <rPh sb="2" eb="4">
      <t>シュツジョウ</t>
    </rPh>
    <rPh sb="4" eb="6">
      <t>センシュ</t>
    </rPh>
    <rPh sb="7" eb="9">
      <t>ニュウリョク</t>
    </rPh>
    <rPh sb="13" eb="15">
      <t>キニュウ</t>
    </rPh>
    <phoneticPr fontId="1"/>
  </si>
  <si>
    <t>「派遣計画書 (1)」から種別ごとに作成する</t>
    <rPh sb="1" eb="3">
      <t>ハケン</t>
    </rPh>
    <rPh sb="3" eb="5">
      <t>ケイカク</t>
    </rPh>
    <rPh sb="5" eb="6">
      <t>ショ</t>
    </rPh>
    <rPh sb="13" eb="15">
      <t>シュベツ</t>
    </rPh>
    <rPh sb="18" eb="20">
      <t>サクセイ</t>
    </rPh>
    <phoneticPr fontId="1"/>
  </si>
  <si>
    <t>データを県スポーツ協会競技担当者へメールで提出</t>
    <rPh sb="4" eb="5">
      <t>ケン</t>
    </rPh>
    <rPh sb="9" eb="11">
      <t>キョウカイ</t>
    </rPh>
    <rPh sb="11" eb="13">
      <t>キョウギ</t>
    </rPh>
    <rPh sb="13" eb="16">
      <t>タントウシャ</t>
    </rPh>
    <rPh sb="21" eb="23">
      <t>テイシュツ</t>
    </rPh>
    <phoneticPr fontId="1"/>
  </si>
  <si>
    <t>参加申込時（県スポ協へ来会）に確認して、派遣計画書に署名をする</t>
    <rPh sb="0" eb="2">
      <t>サンカ</t>
    </rPh>
    <rPh sb="2" eb="4">
      <t>モウシコミ</t>
    </rPh>
    <rPh sb="4" eb="5">
      <t>ジ</t>
    </rPh>
    <rPh sb="6" eb="7">
      <t>ケン</t>
    </rPh>
    <rPh sb="9" eb="10">
      <t>キョウ</t>
    </rPh>
    <rPh sb="11" eb="13">
      <t>ライカイ</t>
    </rPh>
    <rPh sb="15" eb="17">
      <t>カクニン</t>
    </rPh>
    <rPh sb="20" eb="22">
      <t>ハケン</t>
    </rPh>
    <rPh sb="22" eb="25">
      <t>ケイカクショ</t>
    </rPh>
    <rPh sb="26" eb="28">
      <t>ショメイ</t>
    </rPh>
    <phoneticPr fontId="1"/>
  </si>
  <si>
    <t>入力シートの（注）１、２について</t>
    <rPh sb="0" eb="2">
      <t>ニュウリョク</t>
    </rPh>
    <rPh sb="7" eb="8">
      <t>チュウ</t>
    </rPh>
    <phoneticPr fontId="1"/>
  </si>
  <si>
    <r>
      <t>　派遣期間は、</t>
    </r>
    <r>
      <rPr>
        <b/>
        <u/>
        <sz val="11"/>
        <color theme="1"/>
        <rFont val="游ゴシック"/>
        <family val="3"/>
        <charset val="128"/>
        <scheme val="minor"/>
      </rPr>
      <t>大会前日～本人の最終試合日当日</t>
    </r>
    <r>
      <rPr>
        <sz val="11"/>
        <color theme="1"/>
        <rFont val="游ゴシック"/>
        <family val="2"/>
        <charset val="128"/>
        <scheme val="minor"/>
      </rPr>
      <t>を帰着日とする。なお、公式練習がある場合は、その前日から派遣するが、日程や会場等がわかる資料を添付すること。</t>
    </r>
    <phoneticPr fontId="1"/>
  </si>
  <si>
    <r>
      <t>　派遣期間は、総合開会式出席予定競技（後日、該当競技には開会式参集の文書を送付）は、総合開会式前日～本人の最終試合日まで宿泊し、次の日を帰着日とする。それ以外の競技は、</t>
    </r>
    <r>
      <rPr>
        <b/>
        <u/>
        <sz val="11"/>
        <color theme="1"/>
        <rFont val="游ゴシック"/>
        <family val="3"/>
        <charset val="128"/>
        <scheme val="minor"/>
      </rPr>
      <t>各競技開会式前日～本人の最終試合日まで 宿泊し、次の日を帰着日</t>
    </r>
    <r>
      <rPr>
        <sz val="11"/>
        <color theme="1"/>
        <rFont val="游ゴシック"/>
        <family val="2"/>
        <charset val="128"/>
        <scheme val="minor"/>
      </rPr>
      <t>とする。なお、公式練習がある場合は、その前日から派遣するが、日程や会場等がわかる資料を添付すること。</t>
    </r>
    <phoneticPr fontId="1"/>
  </si>
  <si>
    <t>株式会社茨城商事</t>
  </si>
  <si>
    <t>〒 3100912</t>
  </si>
  <si>
    <t>℡ 0293031112</t>
  </si>
  <si>
    <t>〒 3101000</t>
  </si>
  <si>
    <t>℡ 0293032223</t>
  </si>
  <si>
    <t>茨城　一郎</t>
  </si>
  <si>
    <t>水戸市見和１丁目235</t>
  </si>
  <si>
    <t>水戸市見和２丁目346</t>
  </si>
  <si>
    <t>水戸市立スポーツ中</t>
  </si>
  <si>
    <t>県立茨城スポーツ高</t>
  </si>
  <si>
    <t>例</t>
    <rPh sb="0" eb="1">
      <t>レイ</t>
    </rPh>
    <phoneticPr fontId="1"/>
  </si>
  <si>
    <t>特別国民体育大会関東ブロック大会　選手・監督派遣計画書</t>
    <rPh sb="0" eb="2">
      <t>トクベツ</t>
    </rPh>
    <rPh sb="2" eb="4">
      <t>コクミン</t>
    </rPh>
    <rPh sb="4" eb="6">
      <t>タイイク</t>
    </rPh>
    <rPh sb="6" eb="8">
      <t>タイカイ</t>
    </rPh>
    <rPh sb="8" eb="10">
      <t>カントウ</t>
    </rPh>
    <rPh sb="14" eb="16">
      <t>タイカイ</t>
    </rPh>
    <rPh sb="17" eb="19">
      <t>センシュ</t>
    </rPh>
    <rPh sb="20" eb="22">
      <t>カントク</t>
    </rPh>
    <rPh sb="22" eb="24">
      <t>ハケン</t>
    </rPh>
    <rPh sb="24" eb="27">
      <t>ケイカクショ</t>
    </rPh>
    <phoneticPr fontId="8"/>
  </si>
  <si>
    <t>特別国民体育大会　選手・監督派遣計画書</t>
    <rPh sb="0" eb="2">
      <t>トクベツ</t>
    </rPh>
    <rPh sb="2" eb="4">
      <t>コクミン</t>
    </rPh>
    <rPh sb="4" eb="6">
      <t>タイイク</t>
    </rPh>
    <rPh sb="6" eb="8">
      <t>タイカイ</t>
    </rPh>
    <rPh sb="9" eb="11">
      <t>センシュ</t>
    </rPh>
    <rPh sb="12" eb="14">
      <t>カントク</t>
    </rPh>
    <rPh sb="14" eb="16">
      <t>ハケン</t>
    </rPh>
    <rPh sb="16" eb="19">
      <t>ケイカクショ</t>
    </rPh>
    <phoneticPr fontId="8"/>
  </si>
  <si>
    <t>※できるだけ種別ごとに作成してください。</t>
    <rPh sb="6" eb="8">
      <t>シュベツ</t>
    </rPh>
    <rPh sb="11" eb="13">
      <t>サクセイ</t>
    </rPh>
    <phoneticPr fontId="1"/>
  </si>
  <si>
    <t>※県スポーツ協会事務所でプリントアウトします。</t>
    <rPh sb="1" eb="2">
      <t>ケン</t>
    </rPh>
    <rPh sb="6" eb="8">
      <t>キョウカイ</t>
    </rPh>
    <rPh sb="8" eb="11">
      <t>ジムショ</t>
    </rPh>
    <phoneticPr fontId="1"/>
  </si>
  <si>
    <t>代表者会議日</t>
    <rPh sb="0" eb="3">
      <t>ダイヒョウシャ</t>
    </rPh>
    <rPh sb="3" eb="5">
      <t>カイギ</t>
    </rPh>
    <rPh sb="5" eb="6">
      <t>ヒ</t>
    </rPh>
    <phoneticPr fontId="1"/>
  </si>
  <si>
    <t>公式練習日</t>
    <rPh sb="0" eb="2">
      <t>コウシキ</t>
    </rPh>
    <rPh sb="2" eb="4">
      <t>レンシュウ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</si>
</sst>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;@"/>
    <numFmt numFmtId="177" formatCode="m/d;@"/>
    <numFmt numFmtId="178" formatCode="yyyy&quot;年&quot;m&quot;月&quot;d&quot;日&quot;;@"/>
    <numFmt numFmtId="179" formatCode="0_);[Red]\(0\)"/>
    <numFmt numFmtId="180" formatCode="[&lt;=999]000;[&lt;=9999]000\-00;000\-000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49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0" fontId="9" fillId="0" borderId="0" xfId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vertical="center" shrinkToFit="1"/>
    </xf>
    <xf numFmtId="0" fontId="10" fillId="0" borderId="17" xfId="1" applyFont="1" applyBorder="1" applyAlignment="1">
      <alignment vertical="center"/>
    </xf>
    <xf numFmtId="0" fontId="10" fillId="0" borderId="0" xfId="1" applyFont="1" applyAlignment="1" applyProtection="1">
      <alignment vertical="center"/>
      <protection locked="0" hidden="1"/>
    </xf>
    <xf numFmtId="0" fontId="13" fillId="0" borderId="0" xfId="1" applyFont="1" applyAlignment="1">
      <alignment horizontal="centerContinuous" vertical="center"/>
    </xf>
    <xf numFmtId="0" fontId="10" fillId="0" borderId="6" xfId="1" applyFont="1" applyBorder="1" applyAlignment="1" applyProtection="1">
      <alignment vertical="center" shrinkToFit="1"/>
      <protection hidden="1"/>
    </xf>
    <xf numFmtId="0" fontId="10" fillId="0" borderId="8" xfId="1" applyFont="1" applyBorder="1" applyAlignment="1" applyProtection="1">
      <alignment horizontal="left" vertical="center"/>
      <protection hidden="1"/>
    </xf>
    <xf numFmtId="0" fontId="10" fillId="0" borderId="8" xfId="1" applyFont="1" applyBorder="1" applyAlignment="1" applyProtection="1">
      <alignment vertical="center" shrinkToFit="1"/>
      <protection hidden="1"/>
    </xf>
    <xf numFmtId="0" fontId="10" fillId="0" borderId="9" xfId="1" applyFont="1" applyBorder="1" applyAlignment="1" applyProtection="1">
      <alignment vertical="center" shrinkToFit="1"/>
      <protection hidden="1"/>
    </xf>
    <xf numFmtId="178" fontId="10" fillId="0" borderId="18" xfId="1" applyNumberFormat="1" applyFont="1" applyBorder="1" applyAlignment="1" applyProtection="1">
      <alignment horizontal="center" vertical="center" shrinkToFit="1"/>
      <protection hidden="1"/>
    </xf>
    <xf numFmtId="0" fontId="10" fillId="0" borderId="13" xfId="1" applyFont="1" applyBorder="1" applyAlignment="1" applyProtection="1">
      <alignment vertical="center" shrinkToFit="1"/>
      <protection hidden="1"/>
    </xf>
    <xf numFmtId="0" fontId="10" fillId="0" borderId="8" xfId="1" applyFont="1" applyBorder="1" applyAlignment="1" applyProtection="1">
      <alignment vertical="center"/>
      <protection hidden="1"/>
    </xf>
    <xf numFmtId="0" fontId="10" fillId="0" borderId="12" xfId="1" applyFont="1" applyBorder="1" applyAlignment="1" applyProtection="1">
      <alignment horizontal="center" vertical="center"/>
      <protection hidden="1"/>
    </xf>
    <xf numFmtId="0" fontId="10" fillId="0" borderId="12" xfId="1" applyFont="1" applyBorder="1" applyAlignment="1" applyProtection="1">
      <alignment horizontal="center" vertical="center" shrinkToFit="1"/>
      <protection hidden="1"/>
    </xf>
    <xf numFmtId="178" fontId="10" fillId="0" borderId="15" xfId="1" applyNumberFormat="1" applyFont="1" applyBorder="1" applyAlignment="1" applyProtection="1">
      <alignment horizontal="center" vertical="center" shrinkToFit="1"/>
      <protection hidden="1"/>
    </xf>
    <xf numFmtId="0" fontId="10" fillId="5" borderId="6" xfId="1" applyFont="1" applyFill="1" applyBorder="1" applyAlignment="1">
      <alignment horizontal="center" vertical="center" shrinkToFit="1"/>
    </xf>
    <xf numFmtId="0" fontId="10" fillId="5" borderId="4" xfId="1" applyFont="1" applyFill="1" applyBorder="1" applyAlignment="1">
      <alignment vertical="center" shrinkToFit="1"/>
    </xf>
    <xf numFmtId="0" fontId="10" fillId="5" borderId="5" xfId="1" applyFont="1" applyFill="1" applyBorder="1" applyAlignment="1">
      <alignment vertical="center" shrinkToFit="1"/>
    </xf>
    <xf numFmtId="0" fontId="10" fillId="5" borderId="10" xfId="1" applyFont="1" applyFill="1" applyBorder="1" applyAlignment="1">
      <alignment horizontal="center" vertical="center" shrinkToFit="1"/>
    </xf>
    <xf numFmtId="0" fontId="10" fillId="5" borderId="14" xfId="1" applyFont="1" applyFill="1" applyBorder="1" applyAlignment="1">
      <alignment horizontal="center" vertical="center" shrinkToFit="1"/>
    </xf>
    <xf numFmtId="0" fontId="10" fillId="5" borderId="12" xfId="1" applyFont="1" applyFill="1" applyBorder="1" applyAlignment="1">
      <alignment horizontal="center" vertical="center" shrinkToFit="1"/>
    </xf>
    <xf numFmtId="0" fontId="10" fillId="5" borderId="13" xfId="1" applyFont="1" applyFill="1" applyBorder="1" applyAlignment="1">
      <alignment vertical="center" shrinkToFit="1"/>
    </xf>
    <xf numFmtId="0" fontId="10" fillId="5" borderId="24" xfId="1" applyFont="1" applyFill="1" applyBorder="1" applyAlignment="1">
      <alignment horizontal="center" vertical="center" shrinkToFit="1"/>
    </xf>
    <xf numFmtId="0" fontId="10" fillId="5" borderId="22" xfId="1" applyFont="1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176" fontId="0" fillId="0" borderId="1" xfId="0" applyNumberFormat="1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49" fontId="0" fillId="0" borderId="1" xfId="0" applyNumberFormat="1" applyBorder="1" applyAlignment="1" applyProtection="1">
      <alignment horizontal="left" vertical="center"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0" fontId="12" fillId="4" borderId="1" xfId="0" applyFont="1" applyFill="1" applyBorder="1" applyAlignment="1" applyProtection="1">
      <alignment vertical="center" shrinkToFit="1"/>
      <protection locked="0"/>
    </xf>
    <xf numFmtId="17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0" fillId="0" borderId="0" xfId="0" applyAlignment="1">
      <alignment vertical="top" wrapText="1"/>
    </xf>
    <xf numFmtId="0" fontId="3" fillId="6" borderId="1" xfId="0" applyFont="1" applyFill="1" applyBorder="1" applyAlignment="1">
      <alignment vertical="center" shrinkToFit="1"/>
    </xf>
    <xf numFmtId="0" fontId="3" fillId="6" borderId="1" xfId="0" applyFont="1" applyFill="1" applyBorder="1" applyAlignment="1">
      <alignment horizontal="center" vertical="center" shrinkToFit="1"/>
    </xf>
    <xf numFmtId="176" fontId="6" fillId="6" borderId="1" xfId="0" applyNumberFormat="1" applyFont="1" applyFill="1" applyBorder="1" applyAlignment="1">
      <alignment vertical="center" shrinkToFit="1"/>
    </xf>
    <xf numFmtId="177" fontId="6" fillId="6" borderId="1" xfId="0" applyNumberFormat="1" applyFont="1" applyFill="1" applyBorder="1" applyAlignment="1">
      <alignment vertical="center" shrinkToFit="1"/>
    </xf>
    <xf numFmtId="179" fontId="6" fillId="6" borderId="1" xfId="0" applyNumberFormat="1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left" vertical="center" shrinkToFit="1"/>
    </xf>
    <xf numFmtId="49" fontId="6" fillId="6" borderId="1" xfId="0" applyNumberFormat="1" applyFont="1" applyFill="1" applyBorder="1" applyAlignment="1">
      <alignment horizontal="left" vertical="center" shrinkToFit="1"/>
    </xf>
    <xf numFmtId="49" fontId="6" fillId="6" borderId="1" xfId="0" applyNumberFormat="1" applyFont="1" applyFill="1" applyBorder="1" applyAlignment="1">
      <alignment vertical="center" shrinkToFit="1"/>
    </xf>
    <xf numFmtId="0" fontId="10" fillId="0" borderId="26" xfId="1" applyFont="1" applyBorder="1" applyAlignment="1" applyProtection="1">
      <alignment vertical="center"/>
      <protection hidden="1"/>
    </xf>
    <xf numFmtId="0" fontId="10" fillId="0" borderId="27" xfId="1" applyFont="1" applyBorder="1" applyAlignment="1" applyProtection="1">
      <alignment vertical="center"/>
      <protection hidden="1"/>
    </xf>
    <xf numFmtId="0" fontId="10" fillId="0" borderId="28" xfId="1" applyFont="1" applyBorder="1" applyAlignment="1" applyProtection="1">
      <alignment vertical="center" shrinkToFit="1"/>
      <protection hidden="1"/>
    </xf>
    <xf numFmtId="0" fontId="10" fillId="0" borderId="2" xfId="1" applyFont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10" fillId="5" borderId="8" xfId="1" applyFont="1" applyFill="1" applyBorder="1" applyAlignment="1">
      <alignment vertical="center" shrinkToFit="1"/>
    </xf>
    <xf numFmtId="0" fontId="10" fillId="5" borderId="9" xfId="1" applyFont="1" applyFill="1" applyBorder="1" applyAlignment="1">
      <alignment vertical="center" shrinkToFit="1"/>
    </xf>
    <xf numFmtId="0" fontId="10" fillId="0" borderId="26" xfId="1" applyFont="1" applyBorder="1" applyAlignment="1" applyProtection="1">
      <alignment horizontal="center" vertical="center"/>
      <protection hidden="1"/>
    </xf>
    <xf numFmtId="0" fontId="10" fillId="0" borderId="31" xfId="1" applyFont="1" applyBorder="1" applyAlignment="1" applyProtection="1">
      <alignment vertical="center" shrinkToFit="1"/>
      <protection hidden="1"/>
    </xf>
    <xf numFmtId="0" fontId="10" fillId="0" borderId="0" xfId="1" applyFont="1" applyAlignment="1" applyProtection="1">
      <alignment horizontal="left" vertical="center"/>
      <protection hidden="1"/>
    </xf>
    <xf numFmtId="0" fontId="10" fillId="5" borderId="33" xfId="1" applyFont="1" applyFill="1" applyBorder="1" applyAlignment="1">
      <alignment vertical="center" shrinkToFit="1"/>
    </xf>
    <xf numFmtId="0" fontId="10" fillId="5" borderId="2" xfId="1" applyFont="1" applyFill="1" applyBorder="1" applyAlignment="1">
      <alignment vertical="center" shrinkToFit="1"/>
    </xf>
    <xf numFmtId="0" fontId="10" fillId="0" borderId="4" xfId="1" applyFont="1" applyBorder="1" applyAlignment="1" applyProtection="1">
      <alignment vertical="center" shrinkToFit="1"/>
      <protection hidden="1"/>
    </xf>
    <xf numFmtId="0" fontId="10" fillId="0" borderId="5" xfId="1" applyFont="1" applyBorder="1" applyAlignment="1" applyProtection="1">
      <alignment vertical="center" shrinkToFit="1"/>
      <protection hidden="1"/>
    </xf>
    <xf numFmtId="0" fontId="10" fillId="0" borderId="26" xfId="1" applyFont="1" applyBorder="1" applyAlignment="1" applyProtection="1">
      <alignment vertical="center" shrinkToFit="1"/>
      <protection hidden="1"/>
    </xf>
    <xf numFmtId="0" fontId="10" fillId="0" borderId="34" xfId="1" applyFont="1" applyBorder="1" applyAlignment="1" applyProtection="1">
      <alignment vertical="center" shrinkToFit="1"/>
      <protection hidden="1"/>
    </xf>
    <xf numFmtId="0" fontId="10" fillId="0" borderId="26" xfId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 applyProtection="1">
      <alignment horizontal="center" vertical="center" shrinkToFit="1"/>
      <protection hidden="1"/>
    </xf>
    <xf numFmtId="0" fontId="5" fillId="0" borderId="0" xfId="0" applyFont="1" applyAlignment="1">
      <alignment horizontal="right" vertical="center"/>
    </xf>
    <xf numFmtId="0" fontId="11" fillId="0" borderId="3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180" fontId="6" fillId="6" borderId="1" xfId="0" applyNumberFormat="1" applyFont="1" applyFill="1" applyBorder="1" applyAlignment="1">
      <alignment horizontal="left" vertical="center" shrinkToFit="1"/>
    </xf>
    <xf numFmtId="180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0" xfId="0" applyAlignment="1">
      <alignment vertical="top" wrapText="1"/>
    </xf>
    <xf numFmtId="0" fontId="14" fillId="0" borderId="17" xfId="1" applyFont="1" applyBorder="1" applyAlignment="1">
      <alignment horizontal="center" vertical="center"/>
    </xf>
    <xf numFmtId="0" fontId="14" fillId="0" borderId="17" xfId="1" applyFont="1" applyBorder="1" applyAlignment="1">
      <alignment shrinkToFit="1"/>
    </xf>
    <xf numFmtId="0" fontId="10" fillId="0" borderId="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7" xfId="1" applyFont="1" applyBorder="1" applyAlignment="1" applyProtection="1">
      <alignment horizontal="center" vertical="center" shrinkToFit="1"/>
      <protection hidden="1"/>
    </xf>
    <xf numFmtId="0" fontId="10" fillId="0" borderId="11" xfId="1" applyFont="1" applyBorder="1" applyAlignment="1" applyProtection="1">
      <alignment horizontal="center" vertical="center" shrinkToFit="1"/>
      <protection hidden="1"/>
    </xf>
    <xf numFmtId="0" fontId="10" fillId="0" borderId="14" xfId="1" applyFont="1" applyBorder="1" applyAlignment="1" applyProtection="1">
      <alignment horizontal="center" vertical="center" shrinkToFit="1"/>
      <protection hidden="1"/>
    </xf>
    <xf numFmtId="0" fontId="10" fillId="0" borderId="7" xfId="1" applyFont="1" applyBorder="1" applyAlignment="1" applyProtection="1">
      <alignment horizontal="center" vertical="center" wrapText="1"/>
      <protection hidden="1"/>
    </xf>
    <xf numFmtId="0" fontId="10" fillId="0" borderId="11" xfId="1" applyFont="1" applyBorder="1" applyAlignment="1" applyProtection="1">
      <alignment horizontal="center" vertical="center" wrapText="1"/>
      <protection hidden="1"/>
    </xf>
    <xf numFmtId="0" fontId="10" fillId="0" borderId="14" xfId="1" applyFont="1" applyBorder="1" applyAlignment="1" applyProtection="1">
      <alignment horizontal="center" vertical="center" wrapText="1"/>
      <protection hidden="1"/>
    </xf>
    <xf numFmtId="0" fontId="10" fillId="3" borderId="1" xfId="1" applyFont="1" applyFill="1" applyBorder="1" applyAlignment="1">
      <alignment horizontal="center" vertical="center"/>
    </xf>
    <xf numFmtId="0" fontId="14" fillId="0" borderId="18" xfId="1" applyFont="1" applyBorder="1" applyAlignment="1" applyProtection="1">
      <alignment horizontal="center" vertical="center" shrinkToFit="1"/>
      <protection hidden="1"/>
    </xf>
    <xf numFmtId="0" fontId="14" fillId="0" borderId="16" xfId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 applyProtection="1">
      <alignment vertical="center" wrapText="1"/>
      <protection hidden="1"/>
    </xf>
    <xf numFmtId="0" fontId="10" fillId="0" borderId="0" xfId="1" applyFont="1" applyAlignment="1" applyProtection="1">
      <alignment vertical="center" wrapText="1"/>
      <protection hidden="1"/>
    </xf>
    <xf numFmtId="0" fontId="10" fillId="0" borderId="29" xfId="1" applyFont="1" applyBorder="1" applyAlignment="1" applyProtection="1">
      <alignment vertical="center" wrapText="1"/>
      <protection hidden="1"/>
    </xf>
    <xf numFmtId="0" fontId="10" fillId="0" borderId="32" xfId="1" applyFont="1" applyBorder="1" applyAlignment="1" applyProtection="1">
      <alignment vertical="center" wrapText="1"/>
      <protection hidden="1"/>
    </xf>
    <xf numFmtId="0" fontId="10" fillId="0" borderId="9" xfId="1" applyFont="1" applyBorder="1" applyAlignment="1" applyProtection="1">
      <alignment vertical="center" wrapText="1"/>
      <protection hidden="1"/>
    </xf>
    <xf numFmtId="0" fontId="10" fillId="0" borderId="30" xfId="1" applyFont="1" applyBorder="1" applyAlignment="1" applyProtection="1">
      <alignment vertical="center" wrapText="1"/>
      <protection hidden="1"/>
    </xf>
    <xf numFmtId="0" fontId="10" fillId="0" borderId="7" xfId="1" applyFont="1" applyBorder="1" applyAlignment="1">
      <alignment horizontal="center" vertical="center" textRotation="255"/>
    </xf>
    <xf numFmtId="0" fontId="10" fillId="0" borderId="11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5" borderId="22" xfId="1" applyFont="1" applyFill="1" applyBorder="1" applyAlignment="1">
      <alignment horizontal="center" vertical="center" textRotation="255" wrapText="1" shrinkToFit="1"/>
    </xf>
    <xf numFmtId="0" fontId="10" fillId="5" borderId="8" xfId="1" applyFont="1" applyFill="1" applyBorder="1" applyAlignment="1">
      <alignment horizontal="center" vertical="center" textRotation="255" wrapText="1" shrinkToFit="1"/>
    </xf>
    <xf numFmtId="0" fontId="10" fillId="5" borderId="12" xfId="1" applyFont="1" applyFill="1" applyBorder="1" applyAlignment="1">
      <alignment horizontal="center" vertical="center" textRotation="255" wrapText="1" shrinkToFit="1"/>
    </xf>
    <xf numFmtId="0" fontId="10" fillId="5" borderId="25" xfId="1" applyFont="1" applyFill="1" applyBorder="1" applyAlignment="1">
      <alignment horizontal="center" vertical="center" wrapText="1" shrinkToFit="1"/>
    </xf>
    <xf numFmtId="0" fontId="10" fillId="5" borderId="11" xfId="1" applyFont="1" applyFill="1" applyBorder="1" applyAlignment="1">
      <alignment horizontal="center" vertical="center" wrapText="1" shrinkToFit="1"/>
    </xf>
    <xf numFmtId="0" fontId="10" fillId="5" borderId="14" xfId="1" applyFont="1" applyFill="1" applyBorder="1" applyAlignment="1">
      <alignment horizontal="center" vertical="center" shrinkToFit="1"/>
    </xf>
    <xf numFmtId="0" fontId="10" fillId="5" borderId="8" xfId="1" applyFont="1" applyFill="1" applyBorder="1" applyAlignment="1">
      <alignment horizontal="center" vertical="center" shrinkToFit="1"/>
    </xf>
    <xf numFmtId="0" fontId="10" fillId="5" borderId="0" xfId="1" applyFont="1" applyFill="1" applyAlignment="1">
      <alignment horizontal="center" vertical="center" shrinkToFit="1"/>
    </xf>
    <xf numFmtId="0" fontId="10" fillId="5" borderId="9" xfId="1" applyFont="1" applyFill="1" applyBorder="1" applyAlignment="1">
      <alignment horizontal="center" vertical="center" shrinkToFit="1"/>
    </xf>
    <xf numFmtId="0" fontId="10" fillId="0" borderId="19" xfId="1" applyFont="1" applyBorder="1" applyAlignment="1" applyProtection="1">
      <alignment horizontal="center" vertical="center" shrinkToFit="1"/>
      <protection hidden="1"/>
    </xf>
    <xf numFmtId="0" fontId="10" fillId="0" borderId="20" xfId="1" applyFont="1" applyBorder="1" applyAlignment="1" applyProtection="1">
      <alignment horizontal="center" vertical="center" shrinkToFit="1"/>
      <protection hidden="1"/>
    </xf>
    <xf numFmtId="0" fontId="15" fillId="3" borderId="2" xfId="1" applyFont="1" applyFill="1" applyBorder="1" applyAlignment="1">
      <alignment vertical="center"/>
    </xf>
    <xf numFmtId="0" fontId="10" fillId="3" borderId="2" xfId="1" applyFont="1" applyFill="1" applyBorder="1" applyAlignment="1">
      <alignment vertical="center"/>
    </xf>
    <xf numFmtId="0" fontId="10" fillId="0" borderId="4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0" fillId="0" borderId="21" xfId="1" applyFont="1" applyBorder="1" applyAlignment="1" applyProtection="1">
      <alignment horizontal="center" vertical="center" shrinkToFit="1"/>
      <protection hidden="1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5" borderId="7" xfId="1" applyFont="1" applyFill="1" applyBorder="1" applyAlignment="1">
      <alignment horizontal="center" vertical="center" textRotation="255" wrapText="1" shrinkToFit="1"/>
    </xf>
    <xf numFmtId="0" fontId="10" fillId="5" borderId="11" xfId="1" applyFont="1" applyFill="1" applyBorder="1" applyAlignment="1">
      <alignment horizontal="center" vertical="center" textRotation="255" wrapText="1" shrinkToFit="1"/>
    </xf>
    <xf numFmtId="0" fontId="10" fillId="5" borderId="14" xfId="1" applyFont="1" applyFill="1" applyBorder="1" applyAlignment="1">
      <alignment horizontal="center" vertical="center" textRotation="255" wrapText="1" shrinkToFit="1"/>
    </xf>
    <xf numFmtId="0" fontId="10" fillId="5" borderId="7" xfId="1" applyFont="1" applyFill="1" applyBorder="1" applyAlignment="1">
      <alignment horizontal="center" vertical="center" wrapText="1" shrinkToFit="1"/>
    </xf>
    <xf numFmtId="0" fontId="10" fillId="5" borderId="19" xfId="1" applyFont="1" applyFill="1" applyBorder="1" applyAlignment="1">
      <alignment horizontal="center" vertical="center" wrapText="1" shrinkToFit="1"/>
    </xf>
    <xf numFmtId="0" fontId="10" fillId="5" borderId="20" xfId="1" applyFont="1" applyFill="1" applyBorder="1" applyAlignment="1">
      <alignment horizontal="center" vertical="center" wrapText="1" shrinkToFit="1"/>
    </xf>
    <xf numFmtId="0" fontId="10" fillId="5" borderId="21" xfId="1" applyFont="1" applyFill="1" applyBorder="1" applyAlignment="1">
      <alignment horizontal="center" vertical="center" wrapText="1" shrinkToFit="1"/>
    </xf>
    <xf numFmtId="49" fontId="10" fillId="0" borderId="2" xfId="1" applyNumberFormat="1" applyFont="1" applyBorder="1" applyAlignment="1" applyProtection="1">
      <alignment horizontal="left" vertical="center" indent="1"/>
      <protection locked="0"/>
    </xf>
    <xf numFmtId="0" fontId="15" fillId="0" borderId="2" xfId="1" applyFont="1" applyBorder="1" applyAlignment="1" applyProtection="1">
      <alignment vertical="center"/>
      <protection locked="0"/>
    </xf>
    <xf numFmtId="0" fontId="10" fillId="0" borderId="2" xfId="1" applyFont="1" applyBorder="1" applyAlignment="1" applyProtection="1">
      <alignment vertical="center"/>
      <protection locked="0"/>
    </xf>
    <xf numFmtId="0" fontId="10" fillId="3" borderId="1" xfId="1" applyFont="1" applyFill="1" applyBorder="1" applyAlignment="1" applyProtection="1">
      <alignment horizontal="center" vertical="center"/>
      <protection locked="0"/>
    </xf>
    <xf numFmtId="0" fontId="15" fillId="0" borderId="2" xfId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49" fontId="10" fillId="0" borderId="2" xfId="1" applyNumberFormat="1" applyFont="1" applyBorder="1" applyAlignment="1">
      <alignment horizontal="left" vertical="center" indent="1"/>
    </xf>
  </cellXfs>
  <cellStyles count="2">
    <cellStyle name="標準" xfId="0" builtinId="0"/>
    <cellStyle name="標準 2" xfId="1" xr:uid="{2C2BBE05-1064-42E6-9AA7-F60CB8329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866140</xdr:colOff>
      <xdr:row>8</xdr:row>
      <xdr:rowOff>128270</xdr:rowOff>
    </xdr:from>
    <xdr:to>
      <xdr:col>12</xdr:col>
      <xdr:colOff>182880</xdr:colOff>
      <xdr:row>12</xdr:row>
      <xdr:rowOff>39370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AE62360-B991-EE59-EA92-CFCD447BD9CE}"/>
            </a:ext>
          </a:extLst>
        </xdr:cNvPr>
        <xdr:cNvSpPr/>
      </xdr:nvSpPr>
      <xdr:spPr>
        <a:xfrm>
          <a:off x="4504690" y="1480820"/>
          <a:ext cx="2034540" cy="571500"/>
        </a:xfrm>
        <a:prstGeom prst="wedgeRectCallout">
          <a:avLst>
            <a:gd name="adj1" fmla="val 44621"/>
            <a:gd name="adj2" fmla="val 154566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ctr" anchorCtr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「入力シート」の番号を入力すると、自動で表示されます</a:t>
          </a:r>
          <a:endParaRPr kumimoji="1" lang="ja-JP" altLang="en-US" sz="1100"/>
        </a:p>
      </xdr:txBody>
    </xdr:sp>
    <xdr:clientData/>
  </xdr:twoCellAnchor>
  <xdr:twoCellAnchor>
    <xdr:from>
      <xdr:col>8</xdr:col>
      <xdr:colOff>769620</xdr:colOff>
      <xdr:row>0</xdr:row>
      <xdr:rowOff>137160</xdr:rowOff>
    </xdr:from>
    <xdr:to>
      <xdr:col>12</xdr:col>
      <xdr:colOff>193040</xdr:colOff>
      <xdr:row>3</xdr:row>
      <xdr:rowOff>99060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48E8A0-C8A6-B123-3922-CD8F175F006A}"/>
            </a:ext>
          </a:extLst>
        </xdr:cNvPr>
        <xdr:cNvSpPr/>
      </xdr:nvSpPr>
      <xdr:spPr>
        <a:xfrm>
          <a:off x="4408170" y="137160"/>
          <a:ext cx="2141220" cy="4889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黄色いセルのみ入力してください</a:t>
          </a:r>
        </a:p>
      </xdr:txBody>
    </xdr:sp>
    <xdr:clientData/>
  </xdr:twoCellAnchor>
  <xdr:twoCellAnchor>
    <xdr:from>
      <xdr:col>3</xdr:col>
      <xdr:colOff>844550</xdr:colOff>
      <xdr:row>27</xdr:row>
      <xdr:rowOff>91440</xdr:rowOff>
    </xdr:from>
    <xdr:to>
      <xdr:col>9</xdr:col>
      <xdr:colOff>227330</xdr:colOff>
      <xdr:row>42</xdr:row>
      <xdr:rowOff>1270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94A2282-0339-6772-AFD8-88C52E5FBEB4}"/>
            </a:ext>
          </a:extLst>
        </xdr:cNvPr>
        <xdr:cNvSpPr/>
      </xdr:nvSpPr>
      <xdr:spPr>
        <a:xfrm>
          <a:off x="1352550" y="3958590"/>
          <a:ext cx="3516630" cy="1719580"/>
        </a:xfrm>
        <a:prstGeom prst="roundRect">
          <a:avLst/>
        </a:prstGeom>
        <a:ln w="254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108000" tIns="108000" rIns="72000" bIns="108000" rtlCol="0" anchor="ctr" anchorCtr="1"/>
        <a:lstStyle/>
        <a:p>
          <a:pPr algn="l"/>
          <a:r>
            <a:rPr kumimoji="1" lang="ja-JP" altLang="en-US" sz="40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見　本</a:t>
          </a:r>
        </a:p>
      </xdr:txBody>
    </xdr:sp>
    <xdr:clientData/>
  </xdr:twoCellAnchor>
  <xdr:twoCellAnchor>
    <xdr:from>
      <xdr:col>5</xdr:col>
      <xdr:colOff>863600</xdr:colOff>
      <xdr:row>65</xdr:row>
      <xdr:rowOff>95250</xdr:rowOff>
    </xdr:from>
    <xdr:to>
      <xdr:col>8</xdr:col>
      <xdr:colOff>910590</xdr:colOff>
      <xdr:row>68</xdr:row>
      <xdr:rowOff>82550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1BE99F6-6091-4D93-B947-2797E584756B}"/>
            </a:ext>
          </a:extLst>
        </xdr:cNvPr>
        <xdr:cNvSpPr/>
      </xdr:nvSpPr>
      <xdr:spPr>
        <a:xfrm>
          <a:off x="2514600" y="8547100"/>
          <a:ext cx="2034540" cy="349250"/>
        </a:xfrm>
        <a:prstGeom prst="wedgeRectCallout">
          <a:avLst>
            <a:gd name="adj1" fmla="val 42124"/>
            <a:gd name="adj2" fmla="val 132041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ctr" anchorCtr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受付完了後に、自筆で記入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2636-99E8-4B78-BF6B-964D3F47066D}">
  <dimension ref="B2:L98"/>
  <sheetViews>
    <sheetView workbookViewId="0">
      <selection activeCell="C24" sqref="C24"/>
    </sheetView>
  </sheetViews>
  <sheetFormatPr defaultRowHeight="18" x14ac:dyDescent="0.45"/>
  <cols>
    <col min="1" max="1" width="2.59765625" customWidth="1"/>
    <col min="2" max="2" width="5.5" customWidth="1"/>
    <col min="3" max="3" width="18" customWidth="1"/>
    <col min="4" max="9" width="9.09765625" customWidth="1"/>
  </cols>
  <sheetData>
    <row r="2" spans="2:12" x14ac:dyDescent="0.45">
      <c r="B2" s="4" t="s">
        <v>179</v>
      </c>
    </row>
    <row r="3" spans="2:12" x14ac:dyDescent="0.45">
      <c r="B3" s="42">
        <v>1</v>
      </c>
      <c r="C3" s="4" t="s">
        <v>180</v>
      </c>
    </row>
    <row r="4" spans="2:12" x14ac:dyDescent="0.45">
      <c r="B4" s="5"/>
      <c r="C4" s="41" t="s">
        <v>184</v>
      </c>
    </row>
    <row r="5" spans="2:12" ht="18" customHeight="1" x14ac:dyDescent="0.45">
      <c r="B5" s="5"/>
      <c r="C5" s="82" t="s">
        <v>82</v>
      </c>
      <c r="D5" s="87" t="s">
        <v>185</v>
      </c>
      <c r="E5" s="87"/>
      <c r="F5" s="87"/>
      <c r="G5" s="87"/>
      <c r="H5" s="87"/>
      <c r="I5" s="87"/>
      <c r="J5" s="55"/>
      <c r="K5" s="55"/>
      <c r="L5" s="55"/>
    </row>
    <row r="6" spans="2:12" x14ac:dyDescent="0.45">
      <c r="B6" s="5"/>
      <c r="C6" s="41"/>
      <c r="D6" s="87"/>
      <c r="E6" s="87"/>
      <c r="F6" s="87"/>
      <c r="G6" s="87"/>
      <c r="H6" s="87"/>
      <c r="I6" s="87"/>
      <c r="J6" s="55"/>
      <c r="K6" s="55"/>
      <c r="L6" s="55"/>
    </row>
    <row r="7" spans="2:12" x14ac:dyDescent="0.45">
      <c r="B7" s="5"/>
      <c r="C7" s="41"/>
      <c r="D7" s="87"/>
      <c r="E7" s="87"/>
      <c r="F7" s="87"/>
      <c r="G7" s="87"/>
      <c r="H7" s="87"/>
      <c r="I7" s="87"/>
      <c r="J7" s="55"/>
      <c r="K7" s="55"/>
      <c r="L7" s="55"/>
    </row>
    <row r="8" spans="2:12" x14ac:dyDescent="0.45">
      <c r="B8" s="5"/>
      <c r="C8" s="41"/>
      <c r="D8" s="55"/>
      <c r="E8" s="55"/>
      <c r="F8" s="55"/>
      <c r="G8" s="55"/>
      <c r="H8" s="55"/>
      <c r="I8" s="55"/>
      <c r="J8" s="55"/>
      <c r="K8" s="55"/>
      <c r="L8" s="55"/>
    </row>
    <row r="9" spans="2:12" ht="18" customHeight="1" x14ac:dyDescent="0.45">
      <c r="B9" s="5"/>
      <c r="C9" s="82" t="s">
        <v>83</v>
      </c>
      <c r="D9" s="87" t="s">
        <v>186</v>
      </c>
      <c r="E9" s="87"/>
      <c r="F9" s="87"/>
      <c r="G9" s="87"/>
      <c r="H9" s="87"/>
      <c r="I9" s="87"/>
      <c r="J9" s="55"/>
      <c r="K9" s="55"/>
      <c r="L9" s="55"/>
    </row>
    <row r="10" spans="2:12" x14ac:dyDescent="0.45">
      <c r="B10" s="5"/>
      <c r="C10" s="41"/>
      <c r="D10" s="87"/>
      <c r="E10" s="87"/>
      <c r="F10" s="87"/>
      <c r="G10" s="87"/>
      <c r="H10" s="87"/>
      <c r="I10" s="87"/>
      <c r="J10" s="55"/>
      <c r="K10" s="55"/>
      <c r="L10" s="55"/>
    </row>
    <row r="11" spans="2:12" x14ac:dyDescent="0.45">
      <c r="B11" s="5"/>
      <c r="D11" s="87"/>
      <c r="E11" s="87"/>
      <c r="F11" s="87"/>
      <c r="G11" s="87"/>
      <c r="H11" s="87"/>
      <c r="I11" s="87"/>
      <c r="J11" s="55"/>
      <c r="K11" s="55"/>
      <c r="L11" s="55"/>
    </row>
    <row r="12" spans="2:12" x14ac:dyDescent="0.45">
      <c r="B12" s="5"/>
      <c r="D12" s="87"/>
      <c r="E12" s="87"/>
      <c r="F12" s="87"/>
      <c r="G12" s="87"/>
      <c r="H12" s="87"/>
      <c r="I12" s="87"/>
      <c r="J12" s="55"/>
      <c r="K12" s="55"/>
      <c r="L12" s="55"/>
    </row>
    <row r="13" spans="2:12" x14ac:dyDescent="0.45">
      <c r="B13" s="5"/>
      <c r="D13" s="87"/>
      <c r="E13" s="87"/>
      <c r="F13" s="87"/>
      <c r="G13" s="87"/>
      <c r="H13" s="87"/>
      <c r="I13" s="87"/>
      <c r="J13" s="55"/>
      <c r="K13" s="55"/>
      <c r="L13" s="55"/>
    </row>
    <row r="14" spans="2:12" x14ac:dyDescent="0.45">
      <c r="B14" s="5"/>
      <c r="D14" s="87"/>
      <c r="E14" s="87"/>
      <c r="F14" s="87"/>
      <c r="G14" s="87"/>
      <c r="H14" s="87"/>
      <c r="I14" s="87"/>
      <c r="J14" s="55"/>
      <c r="K14" s="55"/>
      <c r="L14" s="55"/>
    </row>
    <row r="15" spans="2:12" x14ac:dyDescent="0.45">
      <c r="B15" s="5"/>
      <c r="D15" s="87"/>
      <c r="E15" s="87"/>
      <c r="F15" s="87"/>
      <c r="G15" s="87"/>
      <c r="H15" s="87"/>
      <c r="I15" s="87"/>
      <c r="J15" s="55"/>
      <c r="K15" s="55"/>
      <c r="L15" s="55"/>
    </row>
    <row r="16" spans="2:12" x14ac:dyDescent="0.45">
      <c r="B16" s="5"/>
    </row>
    <row r="17" spans="2:3" x14ac:dyDescent="0.45">
      <c r="B17" s="42">
        <v>2</v>
      </c>
      <c r="C17" s="4" t="s">
        <v>181</v>
      </c>
    </row>
    <row r="18" spans="2:3" x14ac:dyDescent="0.45">
      <c r="B18" s="5"/>
      <c r="C18" t="s">
        <v>200</v>
      </c>
    </row>
    <row r="19" spans="2:3" x14ac:dyDescent="0.45">
      <c r="B19" s="5"/>
    </row>
    <row r="20" spans="2:3" x14ac:dyDescent="0.45">
      <c r="B20" s="42">
        <v>3</v>
      </c>
      <c r="C20" s="4" t="s">
        <v>182</v>
      </c>
    </row>
    <row r="21" spans="2:3" x14ac:dyDescent="0.45">
      <c r="B21" s="5"/>
    </row>
    <row r="22" spans="2:3" x14ac:dyDescent="0.45">
      <c r="B22" s="42">
        <v>4</v>
      </c>
      <c r="C22" s="4" t="s">
        <v>183</v>
      </c>
    </row>
    <row r="23" spans="2:3" x14ac:dyDescent="0.45">
      <c r="C23" t="s">
        <v>201</v>
      </c>
    </row>
    <row r="44" spans="2:3" x14ac:dyDescent="0.45">
      <c r="B44" s="54" t="s">
        <v>9</v>
      </c>
      <c r="C44" s="54" t="s">
        <v>107</v>
      </c>
    </row>
    <row r="45" spans="2:3" ht="18" customHeight="1" x14ac:dyDescent="0.45">
      <c r="B45" s="54" t="s">
        <v>43</v>
      </c>
      <c r="C45" s="54" t="s">
        <v>177</v>
      </c>
    </row>
    <row r="46" spans="2:3" x14ac:dyDescent="0.45">
      <c r="B46" s="54" t="s">
        <v>44</v>
      </c>
      <c r="C46" s="54" t="s">
        <v>143</v>
      </c>
    </row>
    <row r="47" spans="2:3" x14ac:dyDescent="0.45">
      <c r="B47" s="54" t="s">
        <v>45</v>
      </c>
      <c r="C47" s="54" t="s">
        <v>144</v>
      </c>
    </row>
    <row r="48" spans="2:3" x14ac:dyDescent="0.45">
      <c r="B48" s="54" t="s">
        <v>46</v>
      </c>
      <c r="C48" s="54" t="s">
        <v>145</v>
      </c>
    </row>
    <row r="49" spans="2:3" x14ac:dyDescent="0.45">
      <c r="B49" s="54" t="s">
        <v>47</v>
      </c>
      <c r="C49" s="54" t="s">
        <v>146</v>
      </c>
    </row>
    <row r="50" spans="2:3" x14ac:dyDescent="0.45">
      <c r="B50" s="54" t="s">
        <v>10</v>
      </c>
      <c r="C50" s="54" t="s">
        <v>108</v>
      </c>
    </row>
    <row r="51" spans="2:3" x14ac:dyDescent="0.45">
      <c r="B51" s="54" t="s">
        <v>11</v>
      </c>
      <c r="C51" s="54" t="s">
        <v>109</v>
      </c>
    </row>
    <row r="52" spans="2:3" x14ac:dyDescent="0.45">
      <c r="B52" s="54" t="s">
        <v>48</v>
      </c>
      <c r="C52" s="54" t="s">
        <v>110</v>
      </c>
    </row>
    <row r="53" spans="2:3" x14ac:dyDescent="0.45">
      <c r="B53" s="54" t="s">
        <v>12</v>
      </c>
      <c r="C53" s="54" t="s">
        <v>111</v>
      </c>
    </row>
    <row r="54" spans="2:3" x14ac:dyDescent="0.45">
      <c r="B54" s="54" t="s">
        <v>13</v>
      </c>
      <c r="C54" s="54" t="s">
        <v>112</v>
      </c>
    </row>
    <row r="55" spans="2:3" x14ac:dyDescent="0.45">
      <c r="B55" s="54" t="s">
        <v>14</v>
      </c>
      <c r="C55" s="54" t="s">
        <v>113</v>
      </c>
    </row>
    <row r="56" spans="2:3" x14ac:dyDescent="0.45">
      <c r="B56" s="54" t="s">
        <v>106</v>
      </c>
      <c r="C56" s="54" t="s">
        <v>147</v>
      </c>
    </row>
    <row r="57" spans="2:3" x14ac:dyDescent="0.45">
      <c r="B57" s="54" t="s">
        <v>49</v>
      </c>
      <c r="C57" s="54" t="s">
        <v>148</v>
      </c>
    </row>
    <row r="58" spans="2:3" x14ac:dyDescent="0.45">
      <c r="B58" s="54" t="s">
        <v>50</v>
      </c>
      <c r="C58" s="54" t="s">
        <v>149</v>
      </c>
    </row>
    <row r="59" spans="2:3" x14ac:dyDescent="0.45">
      <c r="B59" s="54" t="s">
        <v>51</v>
      </c>
      <c r="C59" s="54" t="s">
        <v>150</v>
      </c>
    </row>
    <row r="60" spans="2:3" x14ac:dyDescent="0.45">
      <c r="B60" s="54" t="s">
        <v>15</v>
      </c>
      <c r="C60" s="54" t="s">
        <v>114</v>
      </c>
    </row>
    <row r="61" spans="2:3" x14ac:dyDescent="0.45">
      <c r="B61" s="54" t="s">
        <v>16</v>
      </c>
      <c r="C61" s="54" t="s">
        <v>115</v>
      </c>
    </row>
    <row r="62" spans="2:3" x14ac:dyDescent="0.45">
      <c r="B62" s="54" t="s">
        <v>17</v>
      </c>
      <c r="C62" s="54" t="s">
        <v>116</v>
      </c>
    </row>
    <row r="63" spans="2:3" x14ac:dyDescent="0.45">
      <c r="B63" s="54" t="s">
        <v>18</v>
      </c>
      <c r="C63" s="54" t="s">
        <v>117</v>
      </c>
    </row>
    <row r="64" spans="2:3" x14ac:dyDescent="0.45">
      <c r="B64" s="54" t="s">
        <v>19</v>
      </c>
      <c r="C64" s="54" t="s">
        <v>118</v>
      </c>
    </row>
    <row r="65" spans="2:3" x14ac:dyDescent="0.45">
      <c r="B65" s="54" t="s">
        <v>20</v>
      </c>
      <c r="C65" s="54" t="s">
        <v>119</v>
      </c>
    </row>
    <row r="66" spans="2:3" x14ac:dyDescent="0.45">
      <c r="B66" s="54" t="s">
        <v>21</v>
      </c>
      <c r="C66" s="54" t="s">
        <v>120</v>
      </c>
    </row>
    <row r="67" spans="2:3" x14ac:dyDescent="0.45">
      <c r="B67" s="54" t="s">
        <v>22</v>
      </c>
      <c r="C67" s="54" t="s">
        <v>121</v>
      </c>
    </row>
    <row r="68" spans="2:3" x14ac:dyDescent="0.45">
      <c r="B68" s="54" t="s">
        <v>23</v>
      </c>
      <c r="C68" s="54" t="s">
        <v>122</v>
      </c>
    </row>
    <row r="69" spans="2:3" x14ac:dyDescent="0.45">
      <c r="B69" s="54" t="s">
        <v>24</v>
      </c>
      <c r="C69" s="54" t="s">
        <v>123</v>
      </c>
    </row>
    <row r="70" spans="2:3" x14ac:dyDescent="0.45">
      <c r="B70" s="54" t="s">
        <v>25</v>
      </c>
      <c r="C70" s="54" t="s">
        <v>124</v>
      </c>
    </row>
    <row r="71" spans="2:3" x14ac:dyDescent="0.45">
      <c r="B71" s="54" t="s">
        <v>26</v>
      </c>
      <c r="C71" s="54" t="s">
        <v>125</v>
      </c>
    </row>
    <row r="72" spans="2:3" x14ac:dyDescent="0.45">
      <c r="B72" s="54" t="s">
        <v>27</v>
      </c>
      <c r="C72" s="54" t="s">
        <v>126</v>
      </c>
    </row>
    <row r="73" spans="2:3" x14ac:dyDescent="0.45">
      <c r="B73" s="54" t="s">
        <v>28</v>
      </c>
      <c r="C73" s="54" t="s">
        <v>127</v>
      </c>
    </row>
    <row r="74" spans="2:3" x14ac:dyDescent="0.45">
      <c r="B74" s="54" t="s">
        <v>29</v>
      </c>
      <c r="C74" s="54" t="s">
        <v>128</v>
      </c>
    </row>
    <row r="75" spans="2:3" x14ac:dyDescent="0.45">
      <c r="B75" s="54" t="s">
        <v>30</v>
      </c>
      <c r="C75" s="54" t="s">
        <v>129</v>
      </c>
    </row>
    <row r="76" spans="2:3" x14ac:dyDescent="0.45">
      <c r="B76" s="54" t="s">
        <v>31</v>
      </c>
      <c r="C76" s="54" t="s">
        <v>130</v>
      </c>
    </row>
    <row r="77" spans="2:3" x14ac:dyDescent="0.45">
      <c r="B77" s="54" t="s">
        <v>32</v>
      </c>
      <c r="C77" s="54" t="s">
        <v>131</v>
      </c>
    </row>
    <row r="78" spans="2:3" x14ac:dyDescent="0.45">
      <c r="B78" s="54" t="s">
        <v>33</v>
      </c>
      <c r="C78" s="54" t="s">
        <v>132</v>
      </c>
    </row>
    <row r="79" spans="2:3" x14ac:dyDescent="0.45">
      <c r="B79" s="54" t="s">
        <v>52</v>
      </c>
      <c r="C79" s="54" t="s">
        <v>133</v>
      </c>
    </row>
    <row r="80" spans="2:3" x14ac:dyDescent="0.45">
      <c r="B80" s="54" t="s">
        <v>53</v>
      </c>
      <c r="C80" s="54" t="s">
        <v>151</v>
      </c>
    </row>
    <row r="81" spans="2:3" x14ac:dyDescent="0.45">
      <c r="B81" s="54" t="s">
        <v>54</v>
      </c>
      <c r="C81" s="54" t="s">
        <v>152</v>
      </c>
    </row>
    <row r="82" spans="2:3" x14ac:dyDescent="0.45">
      <c r="B82" s="54" t="s">
        <v>34</v>
      </c>
      <c r="C82" s="54" t="s">
        <v>134</v>
      </c>
    </row>
    <row r="83" spans="2:3" x14ac:dyDescent="0.45">
      <c r="B83" s="54" t="s">
        <v>35</v>
      </c>
      <c r="C83" s="54" t="s">
        <v>135</v>
      </c>
    </row>
    <row r="84" spans="2:3" x14ac:dyDescent="0.45">
      <c r="B84" s="54" t="s">
        <v>36</v>
      </c>
      <c r="C84" s="54" t="s">
        <v>136</v>
      </c>
    </row>
    <row r="85" spans="2:3" x14ac:dyDescent="0.45">
      <c r="B85" s="54" t="s">
        <v>37</v>
      </c>
      <c r="C85" s="54" t="s">
        <v>137</v>
      </c>
    </row>
    <row r="86" spans="2:3" x14ac:dyDescent="0.45">
      <c r="B86" s="54" t="s">
        <v>38</v>
      </c>
      <c r="C86" s="54" t="s">
        <v>138</v>
      </c>
    </row>
    <row r="87" spans="2:3" x14ac:dyDescent="0.45">
      <c r="B87" s="54" t="s">
        <v>39</v>
      </c>
      <c r="C87" s="54" t="s">
        <v>139</v>
      </c>
    </row>
    <row r="88" spans="2:3" x14ac:dyDescent="0.45">
      <c r="B88" s="54" t="s">
        <v>40</v>
      </c>
      <c r="C88" s="54" t="s">
        <v>140</v>
      </c>
    </row>
    <row r="89" spans="2:3" x14ac:dyDescent="0.45">
      <c r="B89" s="54" t="s">
        <v>41</v>
      </c>
      <c r="C89" s="54" t="s">
        <v>141</v>
      </c>
    </row>
    <row r="90" spans="2:3" x14ac:dyDescent="0.45">
      <c r="B90" s="54" t="s">
        <v>55</v>
      </c>
      <c r="C90" s="54" t="s">
        <v>153</v>
      </c>
    </row>
    <row r="91" spans="2:3" x14ac:dyDescent="0.45">
      <c r="B91" s="54" t="s">
        <v>56</v>
      </c>
      <c r="C91" s="54" t="s">
        <v>154</v>
      </c>
    </row>
    <row r="92" spans="2:3" x14ac:dyDescent="0.45">
      <c r="B92" s="54" t="s">
        <v>57</v>
      </c>
      <c r="C92" s="54" t="s">
        <v>155</v>
      </c>
    </row>
    <row r="93" spans="2:3" x14ac:dyDescent="0.45">
      <c r="B93" s="54" t="s">
        <v>42</v>
      </c>
      <c r="C93" s="54" t="s">
        <v>142</v>
      </c>
    </row>
    <row r="94" spans="2:3" x14ac:dyDescent="0.45">
      <c r="B94" s="54" t="s">
        <v>58</v>
      </c>
      <c r="C94" s="54" t="s">
        <v>156</v>
      </c>
    </row>
    <row r="95" spans="2:3" x14ac:dyDescent="0.45">
      <c r="B95" s="54" t="s">
        <v>59</v>
      </c>
      <c r="C95" s="54" t="s">
        <v>157</v>
      </c>
    </row>
    <row r="96" spans="2:3" x14ac:dyDescent="0.45">
      <c r="B96" s="54" t="s">
        <v>60</v>
      </c>
      <c r="C96" s="54" t="s">
        <v>158</v>
      </c>
    </row>
    <row r="97" spans="2:3" x14ac:dyDescent="0.45">
      <c r="B97" s="54" t="s">
        <v>63</v>
      </c>
      <c r="C97" s="54" t="s">
        <v>159</v>
      </c>
    </row>
    <row r="98" spans="2:3" x14ac:dyDescent="0.45">
      <c r="B98" s="54" t="s">
        <v>62</v>
      </c>
      <c r="C98" s="54" t="s">
        <v>160</v>
      </c>
    </row>
  </sheetData>
  <sheetProtection sheet="1" objects="1" scenarios="1"/>
  <dataConsolidate/>
  <mergeCells count="2">
    <mergeCell ref="D5:I7"/>
    <mergeCell ref="D9:I15"/>
  </mergeCells>
  <phoneticPr fontId="1"/>
  <pageMargins left="0.78740157480314965" right="0.59055118110236227" top="0.78740157480314965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2832A-6CA3-4F20-9857-F9D73F9403FC}">
  <dimension ref="B1:M142"/>
  <sheetViews>
    <sheetView view="pageBreakPreview" zoomScale="120" zoomScaleNormal="100" zoomScaleSheetLayoutView="120" workbookViewId="0">
      <selection activeCell="E3" sqref="E3:H3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2.19921875" style="8" customWidth="1"/>
    <col min="5" max="5" width="2.796875" style="8" customWidth="1"/>
    <col min="6" max="6" width="15.59765625" style="8" customWidth="1"/>
    <col min="7" max="7" width="2.796875" style="8" customWidth="1"/>
    <col min="8" max="8" width="7.69921875" style="8" customWidth="1"/>
    <col min="9" max="9" width="13.19921875" style="8" customWidth="1"/>
    <col min="10" max="10" width="7.69921875" style="8" customWidth="1"/>
    <col min="11" max="11" width="13.19921875" style="8" customWidth="1"/>
    <col min="12" max="12" width="1.69921875" style="8" customWidth="1"/>
    <col min="13" max="13" width="3.59765625" style="8" customWidth="1"/>
    <col min="14" max="218" width="2" style="8"/>
    <col min="219" max="219" width="4.8984375" style="8" customWidth="1"/>
    <col min="220" max="220" width="2.796875" style="8" customWidth="1"/>
    <col min="221" max="221" width="3.296875" style="8" customWidth="1"/>
    <col min="222" max="222" width="15.19921875" style="8" customWidth="1"/>
    <col min="223" max="223" width="15.59765625" style="8" customWidth="1"/>
    <col min="224" max="224" width="7.296875" style="8" customWidth="1"/>
    <col min="225" max="226" width="11.69921875" style="8" customWidth="1"/>
    <col min="227" max="231" width="2.09765625" style="8" customWidth="1"/>
    <col min="232" max="232" width="10.5" style="8" customWidth="1"/>
    <col min="233" max="234" width="2.09765625" style="8" customWidth="1"/>
    <col min="235" max="235" width="2.19921875" style="8" customWidth="1"/>
    <col min="236" max="474" width="2" style="8"/>
    <col min="475" max="475" width="4.8984375" style="8" customWidth="1"/>
    <col min="476" max="476" width="2.796875" style="8" customWidth="1"/>
    <col min="477" max="477" width="3.296875" style="8" customWidth="1"/>
    <col min="478" max="478" width="15.19921875" style="8" customWidth="1"/>
    <col min="479" max="479" width="15.59765625" style="8" customWidth="1"/>
    <col min="480" max="480" width="7.296875" style="8" customWidth="1"/>
    <col min="481" max="482" width="11.69921875" style="8" customWidth="1"/>
    <col min="483" max="487" width="2.09765625" style="8" customWidth="1"/>
    <col min="488" max="488" width="10.5" style="8" customWidth="1"/>
    <col min="489" max="490" width="2.09765625" style="8" customWidth="1"/>
    <col min="491" max="491" width="2.19921875" style="8" customWidth="1"/>
    <col min="492" max="730" width="2" style="8"/>
    <col min="731" max="731" width="4.8984375" style="8" customWidth="1"/>
    <col min="732" max="732" width="2.796875" style="8" customWidth="1"/>
    <col min="733" max="733" width="3.296875" style="8" customWidth="1"/>
    <col min="734" max="734" width="15.19921875" style="8" customWidth="1"/>
    <col min="735" max="735" width="15.59765625" style="8" customWidth="1"/>
    <col min="736" max="736" width="7.296875" style="8" customWidth="1"/>
    <col min="737" max="738" width="11.69921875" style="8" customWidth="1"/>
    <col min="739" max="743" width="2.09765625" style="8" customWidth="1"/>
    <col min="744" max="744" width="10.5" style="8" customWidth="1"/>
    <col min="745" max="746" width="2.09765625" style="8" customWidth="1"/>
    <col min="747" max="747" width="2.19921875" style="8" customWidth="1"/>
    <col min="748" max="986" width="2" style="8"/>
    <col min="987" max="987" width="4.8984375" style="8" customWidth="1"/>
    <col min="988" max="988" width="2.796875" style="8" customWidth="1"/>
    <col min="989" max="989" width="3.296875" style="8" customWidth="1"/>
    <col min="990" max="990" width="15.19921875" style="8" customWidth="1"/>
    <col min="991" max="991" width="15.59765625" style="8" customWidth="1"/>
    <col min="992" max="992" width="7.296875" style="8" customWidth="1"/>
    <col min="993" max="994" width="11.69921875" style="8" customWidth="1"/>
    <col min="995" max="999" width="2.09765625" style="8" customWidth="1"/>
    <col min="1000" max="1000" width="10.5" style="8" customWidth="1"/>
    <col min="1001" max="1002" width="2.09765625" style="8" customWidth="1"/>
    <col min="1003" max="1003" width="2.19921875" style="8" customWidth="1"/>
    <col min="1004" max="1242" width="2" style="8"/>
    <col min="1243" max="1243" width="4.8984375" style="8" customWidth="1"/>
    <col min="1244" max="1244" width="2.796875" style="8" customWidth="1"/>
    <col min="1245" max="1245" width="3.296875" style="8" customWidth="1"/>
    <col min="1246" max="1246" width="15.19921875" style="8" customWidth="1"/>
    <col min="1247" max="1247" width="15.59765625" style="8" customWidth="1"/>
    <col min="1248" max="1248" width="7.296875" style="8" customWidth="1"/>
    <col min="1249" max="1250" width="11.69921875" style="8" customWidth="1"/>
    <col min="1251" max="1255" width="2.09765625" style="8" customWidth="1"/>
    <col min="1256" max="1256" width="10.5" style="8" customWidth="1"/>
    <col min="1257" max="1258" width="2.09765625" style="8" customWidth="1"/>
    <col min="1259" max="1259" width="2.19921875" style="8" customWidth="1"/>
    <col min="1260" max="1498" width="2" style="8"/>
    <col min="1499" max="1499" width="4.8984375" style="8" customWidth="1"/>
    <col min="1500" max="1500" width="2.796875" style="8" customWidth="1"/>
    <col min="1501" max="1501" width="3.296875" style="8" customWidth="1"/>
    <col min="1502" max="1502" width="15.19921875" style="8" customWidth="1"/>
    <col min="1503" max="1503" width="15.59765625" style="8" customWidth="1"/>
    <col min="1504" max="1504" width="7.296875" style="8" customWidth="1"/>
    <col min="1505" max="1506" width="11.69921875" style="8" customWidth="1"/>
    <col min="1507" max="1511" width="2.09765625" style="8" customWidth="1"/>
    <col min="1512" max="1512" width="10.5" style="8" customWidth="1"/>
    <col min="1513" max="1514" width="2.09765625" style="8" customWidth="1"/>
    <col min="1515" max="1515" width="2.19921875" style="8" customWidth="1"/>
    <col min="1516" max="1754" width="2" style="8"/>
    <col min="1755" max="1755" width="4.8984375" style="8" customWidth="1"/>
    <col min="1756" max="1756" width="2.796875" style="8" customWidth="1"/>
    <col min="1757" max="1757" width="3.296875" style="8" customWidth="1"/>
    <col min="1758" max="1758" width="15.19921875" style="8" customWidth="1"/>
    <col min="1759" max="1759" width="15.59765625" style="8" customWidth="1"/>
    <col min="1760" max="1760" width="7.296875" style="8" customWidth="1"/>
    <col min="1761" max="1762" width="11.69921875" style="8" customWidth="1"/>
    <col min="1763" max="1767" width="2.09765625" style="8" customWidth="1"/>
    <col min="1768" max="1768" width="10.5" style="8" customWidth="1"/>
    <col min="1769" max="1770" width="2.09765625" style="8" customWidth="1"/>
    <col min="1771" max="1771" width="2.19921875" style="8" customWidth="1"/>
    <col min="1772" max="2010" width="2" style="8"/>
    <col min="2011" max="2011" width="4.8984375" style="8" customWidth="1"/>
    <col min="2012" max="2012" width="2.796875" style="8" customWidth="1"/>
    <col min="2013" max="2013" width="3.296875" style="8" customWidth="1"/>
    <col min="2014" max="2014" width="15.19921875" style="8" customWidth="1"/>
    <col min="2015" max="2015" width="15.59765625" style="8" customWidth="1"/>
    <col min="2016" max="2016" width="7.296875" style="8" customWidth="1"/>
    <col min="2017" max="2018" width="11.69921875" style="8" customWidth="1"/>
    <col min="2019" max="2023" width="2.09765625" style="8" customWidth="1"/>
    <col min="2024" max="2024" width="10.5" style="8" customWidth="1"/>
    <col min="2025" max="2026" width="2.09765625" style="8" customWidth="1"/>
    <col min="2027" max="2027" width="2.19921875" style="8" customWidth="1"/>
    <col min="2028" max="2266" width="2" style="8"/>
    <col min="2267" max="2267" width="4.8984375" style="8" customWidth="1"/>
    <col min="2268" max="2268" width="2.796875" style="8" customWidth="1"/>
    <col min="2269" max="2269" width="3.296875" style="8" customWidth="1"/>
    <col min="2270" max="2270" width="15.19921875" style="8" customWidth="1"/>
    <col min="2271" max="2271" width="15.59765625" style="8" customWidth="1"/>
    <col min="2272" max="2272" width="7.296875" style="8" customWidth="1"/>
    <col min="2273" max="2274" width="11.69921875" style="8" customWidth="1"/>
    <col min="2275" max="2279" width="2.09765625" style="8" customWidth="1"/>
    <col min="2280" max="2280" width="10.5" style="8" customWidth="1"/>
    <col min="2281" max="2282" width="2.09765625" style="8" customWidth="1"/>
    <col min="2283" max="2283" width="2.19921875" style="8" customWidth="1"/>
    <col min="2284" max="2522" width="2" style="8"/>
    <col min="2523" max="2523" width="4.8984375" style="8" customWidth="1"/>
    <col min="2524" max="2524" width="2.796875" style="8" customWidth="1"/>
    <col min="2525" max="2525" width="3.296875" style="8" customWidth="1"/>
    <col min="2526" max="2526" width="15.19921875" style="8" customWidth="1"/>
    <col min="2527" max="2527" width="15.59765625" style="8" customWidth="1"/>
    <col min="2528" max="2528" width="7.296875" style="8" customWidth="1"/>
    <col min="2529" max="2530" width="11.69921875" style="8" customWidth="1"/>
    <col min="2531" max="2535" width="2.09765625" style="8" customWidth="1"/>
    <col min="2536" max="2536" width="10.5" style="8" customWidth="1"/>
    <col min="2537" max="2538" width="2.09765625" style="8" customWidth="1"/>
    <col min="2539" max="2539" width="2.19921875" style="8" customWidth="1"/>
    <col min="2540" max="2778" width="2" style="8"/>
    <col min="2779" max="2779" width="4.8984375" style="8" customWidth="1"/>
    <col min="2780" max="2780" width="2.796875" style="8" customWidth="1"/>
    <col min="2781" max="2781" width="3.296875" style="8" customWidth="1"/>
    <col min="2782" max="2782" width="15.19921875" style="8" customWidth="1"/>
    <col min="2783" max="2783" width="15.59765625" style="8" customWidth="1"/>
    <col min="2784" max="2784" width="7.296875" style="8" customWidth="1"/>
    <col min="2785" max="2786" width="11.69921875" style="8" customWidth="1"/>
    <col min="2787" max="2791" width="2.09765625" style="8" customWidth="1"/>
    <col min="2792" max="2792" width="10.5" style="8" customWidth="1"/>
    <col min="2793" max="2794" width="2.09765625" style="8" customWidth="1"/>
    <col min="2795" max="2795" width="2.19921875" style="8" customWidth="1"/>
    <col min="2796" max="3034" width="2" style="8"/>
    <col min="3035" max="3035" width="4.8984375" style="8" customWidth="1"/>
    <col min="3036" max="3036" width="2.796875" style="8" customWidth="1"/>
    <col min="3037" max="3037" width="3.296875" style="8" customWidth="1"/>
    <col min="3038" max="3038" width="15.19921875" style="8" customWidth="1"/>
    <col min="3039" max="3039" width="15.59765625" style="8" customWidth="1"/>
    <col min="3040" max="3040" width="7.296875" style="8" customWidth="1"/>
    <col min="3041" max="3042" width="11.69921875" style="8" customWidth="1"/>
    <col min="3043" max="3047" width="2.09765625" style="8" customWidth="1"/>
    <col min="3048" max="3048" width="10.5" style="8" customWidth="1"/>
    <col min="3049" max="3050" width="2.09765625" style="8" customWidth="1"/>
    <col min="3051" max="3051" width="2.19921875" style="8" customWidth="1"/>
    <col min="3052" max="3290" width="2" style="8"/>
    <col min="3291" max="3291" width="4.8984375" style="8" customWidth="1"/>
    <col min="3292" max="3292" width="2.796875" style="8" customWidth="1"/>
    <col min="3293" max="3293" width="3.296875" style="8" customWidth="1"/>
    <col min="3294" max="3294" width="15.19921875" style="8" customWidth="1"/>
    <col min="3295" max="3295" width="15.59765625" style="8" customWidth="1"/>
    <col min="3296" max="3296" width="7.296875" style="8" customWidth="1"/>
    <col min="3297" max="3298" width="11.69921875" style="8" customWidth="1"/>
    <col min="3299" max="3303" width="2.09765625" style="8" customWidth="1"/>
    <col min="3304" max="3304" width="10.5" style="8" customWidth="1"/>
    <col min="3305" max="3306" width="2.09765625" style="8" customWidth="1"/>
    <col min="3307" max="3307" width="2.19921875" style="8" customWidth="1"/>
    <col min="3308" max="3546" width="2" style="8"/>
    <col min="3547" max="3547" width="4.8984375" style="8" customWidth="1"/>
    <col min="3548" max="3548" width="2.796875" style="8" customWidth="1"/>
    <col min="3549" max="3549" width="3.296875" style="8" customWidth="1"/>
    <col min="3550" max="3550" width="15.19921875" style="8" customWidth="1"/>
    <col min="3551" max="3551" width="15.59765625" style="8" customWidth="1"/>
    <col min="3552" max="3552" width="7.296875" style="8" customWidth="1"/>
    <col min="3553" max="3554" width="11.69921875" style="8" customWidth="1"/>
    <col min="3555" max="3559" width="2.09765625" style="8" customWidth="1"/>
    <col min="3560" max="3560" width="10.5" style="8" customWidth="1"/>
    <col min="3561" max="3562" width="2.09765625" style="8" customWidth="1"/>
    <col min="3563" max="3563" width="2.19921875" style="8" customWidth="1"/>
    <col min="3564" max="3802" width="2" style="8"/>
    <col min="3803" max="3803" width="4.8984375" style="8" customWidth="1"/>
    <col min="3804" max="3804" width="2.796875" style="8" customWidth="1"/>
    <col min="3805" max="3805" width="3.296875" style="8" customWidth="1"/>
    <col min="3806" max="3806" width="15.19921875" style="8" customWidth="1"/>
    <col min="3807" max="3807" width="15.59765625" style="8" customWidth="1"/>
    <col min="3808" max="3808" width="7.296875" style="8" customWidth="1"/>
    <col min="3809" max="3810" width="11.69921875" style="8" customWidth="1"/>
    <col min="3811" max="3815" width="2.09765625" style="8" customWidth="1"/>
    <col min="3816" max="3816" width="10.5" style="8" customWidth="1"/>
    <col min="3817" max="3818" width="2.09765625" style="8" customWidth="1"/>
    <col min="3819" max="3819" width="2.19921875" style="8" customWidth="1"/>
    <col min="3820" max="4058" width="2" style="8"/>
    <col min="4059" max="4059" width="4.8984375" style="8" customWidth="1"/>
    <col min="4060" max="4060" width="2.796875" style="8" customWidth="1"/>
    <col min="4061" max="4061" width="3.296875" style="8" customWidth="1"/>
    <col min="4062" max="4062" width="15.19921875" style="8" customWidth="1"/>
    <col min="4063" max="4063" width="15.59765625" style="8" customWidth="1"/>
    <col min="4064" max="4064" width="7.296875" style="8" customWidth="1"/>
    <col min="4065" max="4066" width="11.69921875" style="8" customWidth="1"/>
    <col min="4067" max="4071" width="2.09765625" style="8" customWidth="1"/>
    <col min="4072" max="4072" width="10.5" style="8" customWidth="1"/>
    <col min="4073" max="4074" width="2.09765625" style="8" customWidth="1"/>
    <col min="4075" max="4075" width="2.19921875" style="8" customWidth="1"/>
    <col min="4076" max="4314" width="2" style="8"/>
    <col min="4315" max="4315" width="4.8984375" style="8" customWidth="1"/>
    <col min="4316" max="4316" width="2.796875" style="8" customWidth="1"/>
    <col min="4317" max="4317" width="3.296875" style="8" customWidth="1"/>
    <col min="4318" max="4318" width="15.19921875" style="8" customWidth="1"/>
    <col min="4319" max="4319" width="15.59765625" style="8" customWidth="1"/>
    <col min="4320" max="4320" width="7.296875" style="8" customWidth="1"/>
    <col min="4321" max="4322" width="11.69921875" style="8" customWidth="1"/>
    <col min="4323" max="4327" width="2.09765625" style="8" customWidth="1"/>
    <col min="4328" max="4328" width="10.5" style="8" customWidth="1"/>
    <col min="4329" max="4330" width="2.09765625" style="8" customWidth="1"/>
    <col min="4331" max="4331" width="2.19921875" style="8" customWidth="1"/>
    <col min="4332" max="4570" width="2" style="8"/>
    <col min="4571" max="4571" width="4.8984375" style="8" customWidth="1"/>
    <col min="4572" max="4572" width="2.796875" style="8" customWidth="1"/>
    <col min="4573" max="4573" width="3.296875" style="8" customWidth="1"/>
    <col min="4574" max="4574" width="15.19921875" style="8" customWidth="1"/>
    <col min="4575" max="4575" width="15.59765625" style="8" customWidth="1"/>
    <col min="4576" max="4576" width="7.296875" style="8" customWidth="1"/>
    <col min="4577" max="4578" width="11.69921875" style="8" customWidth="1"/>
    <col min="4579" max="4583" width="2.09765625" style="8" customWidth="1"/>
    <col min="4584" max="4584" width="10.5" style="8" customWidth="1"/>
    <col min="4585" max="4586" width="2.09765625" style="8" customWidth="1"/>
    <col min="4587" max="4587" width="2.19921875" style="8" customWidth="1"/>
    <col min="4588" max="4826" width="2" style="8"/>
    <col min="4827" max="4827" width="4.8984375" style="8" customWidth="1"/>
    <col min="4828" max="4828" width="2.796875" style="8" customWidth="1"/>
    <col min="4829" max="4829" width="3.296875" style="8" customWidth="1"/>
    <col min="4830" max="4830" width="15.19921875" style="8" customWidth="1"/>
    <col min="4831" max="4831" width="15.59765625" style="8" customWidth="1"/>
    <col min="4832" max="4832" width="7.296875" style="8" customWidth="1"/>
    <col min="4833" max="4834" width="11.69921875" style="8" customWidth="1"/>
    <col min="4835" max="4839" width="2.09765625" style="8" customWidth="1"/>
    <col min="4840" max="4840" width="10.5" style="8" customWidth="1"/>
    <col min="4841" max="4842" width="2.09765625" style="8" customWidth="1"/>
    <col min="4843" max="4843" width="2.19921875" style="8" customWidth="1"/>
    <col min="4844" max="5082" width="2" style="8"/>
    <col min="5083" max="5083" width="4.8984375" style="8" customWidth="1"/>
    <col min="5084" max="5084" width="2.796875" style="8" customWidth="1"/>
    <col min="5085" max="5085" width="3.296875" style="8" customWidth="1"/>
    <col min="5086" max="5086" width="15.19921875" style="8" customWidth="1"/>
    <col min="5087" max="5087" width="15.59765625" style="8" customWidth="1"/>
    <col min="5088" max="5088" width="7.296875" style="8" customWidth="1"/>
    <col min="5089" max="5090" width="11.69921875" style="8" customWidth="1"/>
    <col min="5091" max="5095" width="2.09765625" style="8" customWidth="1"/>
    <col min="5096" max="5096" width="10.5" style="8" customWidth="1"/>
    <col min="5097" max="5098" width="2.09765625" style="8" customWidth="1"/>
    <col min="5099" max="5099" width="2.19921875" style="8" customWidth="1"/>
    <col min="5100" max="5338" width="2" style="8"/>
    <col min="5339" max="5339" width="4.8984375" style="8" customWidth="1"/>
    <col min="5340" max="5340" width="2.796875" style="8" customWidth="1"/>
    <col min="5341" max="5341" width="3.296875" style="8" customWidth="1"/>
    <col min="5342" max="5342" width="15.19921875" style="8" customWidth="1"/>
    <col min="5343" max="5343" width="15.59765625" style="8" customWidth="1"/>
    <col min="5344" max="5344" width="7.296875" style="8" customWidth="1"/>
    <col min="5345" max="5346" width="11.69921875" style="8" customWidth="1"/>
    <col min="5347" max="5351" width="2.09765625" style="8" customWidth="1"/>
    <col min="5352" max="5352" width="10.5" style="8" customWidth="1"/>
    <col min="5353" max="5354" width="2.09765625" style="8" customWidth="1"/>
    <col min="5355" max="5355" width="2.19921875" style="8" customWidth="1"/>
    <col min="5356" max="5594" width="2" style="8"/>
    <col min="5595" max="5595" width="4.8984375" style="8" customWidth="1"/>
    <col min="5596" max="5596" width="2.796875" style="8" customWidth="1"/>
    <col min="5597" max="5597" width="3.296875" style="8" customWidth="1"/>
    <col min="5598" max="5598" width="15.19921875" style="8" customWidth="1"/>
    <col min="5599" max="5599" width="15.59765625" style="8" customWidth="1"/>
    <col min="5600" max="5600" width="7.296875" style="8" customWidth="1"/>
    <col min="5601" max="5602" width="11.69921875" style="8" customWidth="1"/>
    <col min="5603" max="5607" width="2.09765625" style="8" customWidth="1"/>
    <col min="5608" max="5608" width="10.5" style="8" customWidth="1"/>
    <col min="5609" max="5610" width="2.09765625" style="8" customWidth="1"/>
    <col min="5611" max="5611" width="2.19921875" style="8" customWidth="1"/>
    <col min="5612" max="5850" width="2" style="8"/>
    <col min="5851" max="5851" width="4.8984375" style="8" customWidth="1"/>
    <col min="5852" max="5852" width="2.796875" style="8" customWidth="1"/>
    <col min="5853" max="5853" width="3.296875" style="8" customWidth="1"/>
    <col min="5854" max="5854" width="15.19921875" style="8" customWidth="1"/>
    <col min="5855" max="5855" width="15.59765625" style="8" customWidth="1"/>
    <col min="5856" max="5856" width="7.296875" style="8" customWidth="1"/>
    <col min="5857" max="5858" width="11.69921875" style="8" customWidth="1"/>
    <col min="5859" max="5863" width="2.09765625" style="8" customWidth="1"/>
    <col min="5864" max="5864" width="10.5" style="8" customWidth="1"/>
    <col min="5865" max="5866" width="2.09765625" style="8" customWidth="1"/>
    <col min="5867" max="5867" width="2.19921875" style="8" customWidth="1"/>
    <col min="5868" max="6106" width="2" style="8"/>
    <col min="6107" max="6107" width="4.8984375" style="8" customWidth="1"/>
    <col min="6108" max="6108" width="2.796875" style="8" customWidth="1"/>
    <col min="6109" max="6109" width="3.296875" style="8" customWidth="1"/>
    <col min="6110" max="6110" width="15.19921875" style="8" customWidth="1"/>
    <col min="6111" max="6111" width="15.59765625" style="8" customWidth="1"/>
    <col min="6112" max="6112" width="7.296875" style="8" customWidth="1"/>
    <col min="6113" max="6114" width="11.69921875" style="8" customWidth="1"/>
    <col min="6115" max="6119" width="2.09765625" style="8" customWidth="1"/>
    <col min="6120" max="6120" width="10.5" style="8" customWidth="1"/>
    <col min="6121" max="6122" width="2.09765625" style="8" customWidth="1"/>
    <col min="6123" max="6123" width="2.19921875" style="8" customWidth="1"/>
    <col min="6124" max="6362" width="2" style="8"/>
    <col min="6363" max="6363" width="4.8984375" style="8" customWidth="1"/>
    <col min="6364" max="6364" width="2.796875" style="8" customWidth="1"/>
    <col min="6365" max="6365" width="3.296875" style="8" customWidth="1"/>
    <col min="6366" max="6366" width="15.19921875" style="8" customWidth="1"/>
    <col min="6367" max="6367" width="15.59765625" style="8" customWidth="1"/>
    <col min="6368" max="6368" width="7.296875" style="8" customWidth="1"/>
    <col min="6369" max="6370" width="11.69921875" style="8" customWidth="1"/>
    <col min="6371" max="6375" width="2.09765625" style="8" customWidth="1"/>
    <col min="6376" max="6376" width="10.5" style="8" customWidth="1"/>
    <col min="6377" max="6378" width="2.09765625" style="8" customWidth="1"/>
    <col min="6379" max="6379" width="2.19921875" style="8" customWidth="1"/>
    <col min="6380" max="6618" width="2" style="8"/>
    <col min="6619" max="6619" width="4.8984375" style="8" customWidth="1"/>
    <col min="6620" max="6620" width="2.796875" style="8" customWidth="1"/>
    <col min="6621" max="6621" width="3.296875" style="8" customWidth="1"/>
    <col min="6622" max="6622" width="15.19921875" style="8" customWidth="1"/>
    <col min="6623" max="6623" width="15.59765625" style="8" customWidth="1"/>
    <col min="6624" max="6624" width="7.296875" style="8" customWidth="1"/>
    <col min="6625" max="6626" width="11.69921875" style="8" customWidth="1"/>
    <col min="6627" max="6631" width="2.09765625" style="8" customWidth="1"/>
    <col min="6632" max="6632" width="10.5" style="8" customWidth="1"/>
    <col min="6633" max="6634" width="2.09765625" style="8" customWidth="1"/>
    <col min="6635" max="6635" width="2.19921875" style="8" customWidth="1"/>
    <col min="6636" max="6874" width="2" style="8"/>
    <col min="6875" max="6875" width="4.8984375" style="8" customWidth="1"/>
    <col min="6876" max="6876" width="2.796875" style="8" customWidth="1"/>
    <col min="6877" max="6877" width="3.296875" style="8" customWidth="1"/>
    <col min="6878" max="6878" width="15.19921875" style="8" customWidth="1"/>
    <col min="6879" max="6879" width="15.59765625" style="8" customWidth="1"/>
    <col min="6880" max="6880" width="7.296875" style="8" customWidth="1"/>
    <col min="6881" max="6882" width="11.69921875" style="8" customWidth="1"/>
    <col min="6883" max="6887" width="2.09765625" style="8" customWidth="1"/>
    <col min="6888" max="6888" width="10.5" style="8" customWidth="1"/>
    <col min="6889" max="6890" width="2.09765625" style="8" customWidth="1"/>
    <col min="6891" max="6891" width="2.19921875" style="8" customWidth="1"/>
    <col min="6892" max="7130" width="2" style="8"/>
    <col min="7131" max="7131" width="4.8984375" style="8" customWidth="1"/>
    <col min="7132" max="7132" width="2.796875" style="8" customWidth="1"/>
    <col min="7133" max="7133" width="3.296875" style="8" customWidth="1"/>
    <col min="7134" max="7134" width="15.19921875" style="8" customWidth="1"/>
    <col min="7135" max="7135" width="15.59765625" style="8" customWidth="1"/>
    <col min="7136" max="7136" width="7.296875" style="8" customWidth="1"/>
    <col min="7137" max="7138" width="11.69921875" style="8" customWidth="1"/>
    <col min="7139" max="7143" width="2.09765625" style="8" customWidth="1"/>
    <col min="7144" max="7144" width="10.5" style="8" customWidth="1"/>
    <col min="7145" max="7146" width="2.09765625" style="8" customWidth="1"/>
    <col min="7147" max="7147" width="2.19921875" style="8" customWidth="1"/>
    <col min="7148" max="7386" width="2" style="8"/>
    <col min="7387" max="7387" width="4.8984375" style="8" customWidth="1"/>
    <col min="7388" max="7388" width="2.796875" style="8" customWidth="1"/>
    <col min="7389" max="7389" width="3.296875" style="8" customWidth="1"/>
    <col min="7390" max="7390" width="15.19921875" style="8" customWidth="1"/>
    <col min="7391" max="7391" width="15.59765625" style="8" customWidth="1"/>
    <col min="7392" max="7392" width="7.296875" style="8" customWidth="1"/>
    <col min="7393" max="7394" width="11.69921875" style="8" customWidth="1"/>
    <col min="7395" max="7399" width="2.09765625" style="8" customWidth="1"/>
    <col min="7400" max="7400" width="10.5" style="8" customWidth="1"/>
    <col min="7401" max="7402" width="2.09765625" style="8" customWidth="1"/>
    <col min="7403" max="7403" width="2.19921875" style="8" customWidth="1"/>
    <col min="7404" max="7642" width="2" style="8"/>
    <col min="7643" max="7643" width="4.8984375" style="8" customWidth="1"/>
    <col min="7644" max="7644" width="2.796875" style="8" customWidth="1"/>
    <col min="7645" max="7645" width="3.296875" style="8" customWidth="1"/>
    <col min="7646" max="7646" width="15.19921875" style="8" customWidth="1"/>
    <col min="7647" max="7647" width="15.59765625" style="8" customWidth="1"/>
    <col min="7648" max="7648" width="7.296875" style="8" customWidth="1"/>
    <col min="7649" max="7650" width="11.69921875" style="8" customWidth="1"/>
    <col min="7651" max="7655" width="2.09765625" style="8" customWidth="1"/>
    <col min="7656" max="7656" width="10.5" style="8" customWidth="1"/>
    <col min="7657" max="7658" width="2.09765625" style="8" customWidth="1"/>
    <col min="7659" max="7659" width="2.19921875" style="8" customWidth="1"/>
    <col min="7660" max="7898" width="2" style="8"/>
    <col min="7899" max="7899" width="4.8984375" style="8" customWidth="1"/>
    <col min="7900" max="7900" width="2.796875" style="8" customWidth="1"/>
    <col min="7901" max="7901" width="3.296875" style="8" customWidth="1"/>
    <col min="7902" max="7902" width="15.19921875" style="8" customWidth="1"/>
    <col min="7903" max="7903" width="15.59765625" style="8" customWidth="1"/>
    <col min="7904" max="7904" width="7.296875" style="8" customWidth="1"/>
    <col min="7905" max="7906" width="11.69921875" style="8" customWidth="1"/>
    <col min="7907" max="7911" width="2.09765625" style="8" customWidth="1"/>
    <col min="7912" max="7912" width="10.5" style="8" customWidth="1"/>
    <col min="7913" max="7914" width="2.09765625" style="8" customWidth="1"/>
    <col min="7915" max="7915" width="2.19921875" style="8" customWidth="1"/>
    <col min="7916" max="8154" width="2" style="8"/>
    <col min="8155" max="8155" width="4.8984375" style="8" customWidth="1"/>
    <col min="8156" max="8156" width="2.796875" style="8" customWidth="1"/>
    <col min="8157" max="8157" width="3.296875" style="8" customWidth="1"/>
    <col min="8158" max="8158" width="15.19921875" style="8" customWidth="1"/>
    <col min="8159" max="8159" width="15.59765625" style="8" customWidth="1"/>
    <col min="8160" max="8160" width="7.296875" style="8" customWidth="1"/>
    <col min="8161" max="8162" width="11.69921875" style="8" customWidth="1"/>
    <col min="8163" max="8167" width="2.09765625" style="8" customWidth="1"/>
    <col min="8168" max="8168" width="10.5" style="8" customWidth="1"/>
    <col min="8169" max="8170" width="2.09765625" style="8" customWidth="1"/>
    <col min="8171" max="8171" width="2.19921875" style="8" customWidth="1"/>
    <col min="8172" max="8410" width="2" style="8"/>
    <col min="8411" max="8411" width="4.8984375" style="8" customWidth="1"/>
    <col min="8412" max="8412" width="2.796875" style="8" customWidth="1"/>
    <col min="8413" max="8413" width="3.296875" style="8" customWidth="1"/>
    <col min="8414" max="8414" width="15.19921875" style="8" customWidth="1"/>
    <col min="8415" max="8415" width="15.59765625" style="8" customWidth="1"/>
    <col min="8416" max="8416" width="7.296875" style="8" customWidth="1"/>
    <col min="8417" max="8418" width="11.69921875" style="8" customWidth="1"/>
    <col min="8419" max="8423" width="2.09765625" style="8" customWidth="1"/>
    <col min="8424" max="8424" width="10.5" style="8" customWidth="1"/>
    <col min="8425" max="8426" width="2.09765625" style="8" customWidth="1"/>
    <col min="8427" max="8427" width="2.19921875" style="8" customWidth="1"/>
    <col min="8428" max="8666" width="2" style="8"/>
    <col min="8667" max="8667" width="4.8984375" style="8" customWidth="1"/>
    <col min="8668" max="8668" width="2.796875" style="8" customWidth="1"/>
    <col min="8669" max="8669" width="3.296875" style="8" customWidth="1"/>
    <col min="8670" max="8670" width="15.19921875" style="8" customWidth="1"/>
    <col min="8671" max="8671" width="15.59765625" style="8" customWidth="1"/>
    <col min="8672" max="8672" width="7.296875" style="8" customWidth="1"/>
    <col min="8673" max="8674" width="11.69921875" style="8" customWidth="1"/>
    <col min="8675" max="8679" width="2.09765625" style="8" customWidth="1"/>
    <col min="8680" max="8680" width="10.5" style="8" customWidth="1"/>
    <col min="8681" max="8682" width="2.09765625" style="8" customWidth="1"/>
    <col min="8683" max="8683" width="2.19921875" style="8" customWidth="1"/>
    <col min="8684" max="8922" width="2" style="8"/>
    <col min="8923" max="8923" width="4.8984375" style="8" customWidth="1"/>
    <col min="8924" max="8924" width="2.796875" style="8" customWidth="1"/>
    <col min="8925" max="8925" width="3.296875" style="8" customWidth="1"/>
    <col min="8926" max="8926" width="15.19921875" style="8" customWidth="1"/>
    <col min="8927" max="8927" width="15.59765625" style="8" customWidth="1"/>
    <col min="8928" max="8928" width="7.296875" style="8" customWidth="1"/>
    <col min="8929" max="8930" width="11.69921875" style="8" customWidth="1"/>
    <col min="8931" max="8935" width="2.09765625" style="8" customWidth="1"/>
    <col min="8936" max="8936" width="10.5" style="8" customWidth="1"/>
    <col min="8937" max="8938" width="2.09765625" style="8" customWidth="1"/>
    <col min="8939" max="8939" width="2.19921875" style="8" customWidth="1"/>
    <col min="8940" max="9178" width="2" style="8"/>
    <col min="9179" max="9179" width="4.8984375" style="8" customWidth="1"/>
    <col min="9180" max="9180" width="2.796875" style="8" customWidth="1"/>
    <col min="9181" max="9181" width="3.296875" style="8" customWidth="1"/>
    <col min="9182" max="9182" width="15.19921875" style="8" customWidth="1"/>
    <col min="9183" max="9183" width="15.59765625" style="8" customWidth="1"/>
    <col min="9184" max="9184" width="7.296875" style="8" customWidth="1"/>
    <col min="9185" max="9186" width="11.69921875" style="8" customWidth="1"/>
    <col min="9187" max="9191" width="2.09765625" style="8" customWidth="1"/>
    <col min="9192" max="9192" width="10.5" style="8" customWidth="1"/>
    <col min="9193" max="9194" width="2.09765625" style="8" customWidth="1"/>
    <col min="9195" max="9195" width="2.19921875" style="8" customWidth="1"/>
    <col min="9196" max="9434" width="2" style="8"/>
    <col min="9435" max="9435" width="4.8984375" style="8" customWidth="1"/>
    <col min="9436" max="9436" width="2.796875" style="8" customWidth="1"/>
    <col min="9437" max="9437" width="3.296875" style="8" customWidth="1"/>
    <col min="9438" max="9438" width="15.19921875" style="8" customWidth="1"/>
    <col min="9439" max="9439" width="15.59765625" style="8" customWidth="1"/>
    <col min="9440" max="9440" width="7.296875" style="8" customWidth="1"/>
    <col min="9441" max="9442" width="11.69921875" style="8" customWidth="1"/>
    <col min="9443" max="9447" width="2.09765625" style="8" customWidth="1"/>
    <col min="9448" max="9448" width="10.5" style="8" customWidth="1"/>
    <col min="9449" max="9450" width="2.09765625" style="8" customWidth="1"/>
    <col min="9451" max="9451" width="2.19921875" style="8" customWidth="1"/>
    <col min="9452" max="9690" width="2" style="8"/>
    <col min="9691" max="9691" width="4.8984375" style="8" customWidth="1"/>
    <col min="9692" max="9692" width="2.796875" style="8" customWidth="1"/>
    <col min="9693" max="9693" width="3.296875" style="8" customWidth="1"/>
    <col min="9694" max="9694" width="15.19921875" style="8" customWidth="1"/>
    <col min="9695" max="9695" width="15.59765625" style="8" customWidth="1"/>
    <col min="9696" max="9696" width="7.296875" style="8" customWidth="1"/>
    <col min="9697" max="9698" width="11.69921875" style="8" customWidth="1"/>
    <col min="9699" max="9703" width="2.09765625" style="8" customWidth="1"/>
    <col min="9704" max="9704" width="10.5" style="8" customWidth="1"/>
    <col min="9705" max="9706" width="2.09765625" style="8" customWidth="1"/>
    <col min="9707" max="9707" width="2.19921875" style="8" customWidth="1"/>
    <col min="9708" max="9946" width="2" style="8"/>
    <col min="9947" max="9947" width="4.8984375" style="8" customWidth="1"/>
    <col min="9948" max="9948" width="2.796875" style="8" customWidth="1"/>
    <col min="9949" max="9949" width="3.296875" style="8" customWidth="1"/>
    <col min="9950" max="9950" width="15.19921875" style="8" customWidth="1"/>
    <col min="9951" max="9951" width="15.59765625" style="8" customWidth="1"/>
    <col min="9952" max="9952" width="7.296875" style="8" customWidth="1"/>
    <col min="9953" max="9954" width="11.69921875" style="8" customWidth="1"/>
    <col min="9955" max="9959" width="2.09765625" style="8" customWidth="1"/>
    <col min="9960" max="9960" width="10.5" style="8" customWidth="1"/>
    <col min="9961" max="9962" width="2.09765625" style="8" customWidth="1"/>
    <col min="9963" max="9963" width="2.19921875" style="8" customWidth="1"/>
    <col min="9964" max="10202" width="2" style="8"/>
    <col min="10203" max="10203" width="4.8984375" style="8" customWidth="1"/>
    <col min="10204" max="10204" width="2.796875" style="8" customWidth="1"/>
    <col min="10205" max="10205" width="3.296875" style="8" customWidth="1"/>
    <col min="10206" max="10206" width="15.19921875" style="8" customWidth="1"/>
    <col min="10207" max="10207" width="15.59765625" style="8" customWidth="1"/>
    <col min="10208" max="10208" width="7.296875" style="8" customWidth="1"/>
    <col min="10209" max="10210" width="11.69921875" style="8" customWidth="1"/>
    <col min="10211" max="10215" width="2.09765625" style="8" customWidth="1"/>
    <col min="10216" max="10216" width="10.5" style="8" customWidth="1"/>
    <col min="10217" max="10218" width="2.09765625" style="8" customWidth="1"/>
    <col min="10219" max="10219" width="2.19921875" style="8" customWidth="1"/>
    <col min="10220" max="10458" width="2" style="8"/>
    <col min="10459" max="10459" width="4.8984375" style="8" customWidth="1"/>
    <col min="10460" max="10460" width="2.796875" style="8" customWidth="1"/>
    <col min="10461" max="10461" width="3.296875" style="8" customWidth="1"/>
    <col min="10462" max="10462" width="15.19921875" style="8" customWidth="1"/>
    <col min="10463" max="10463" width="15.59765625" style="8" customWidth="1"/>
    <col min="10464" max="10464" width="7.296875" style="8" customWidth="1"/>
    <col min="10465" max="10466" width="11.69921875" style="8" customWidth="1"/>
    <col min="10467" max="10471" width="2.09765625" style="8" customWidth="1"/>
    <col min="10472" max="10472" width="10.5" style="8" customWidth="1"/>
    <col min="10473" max="10474" width="2.09765625" style="8" customWidth="1"/>
    <col min="10475" max="10475" width="2.19921875" style="8" customWidth="1"/>
    <col min="10476" max="10714" width="2" style="8"/>
    <col min="10715" max="10715" width="4.8984375" style="8" customWidth="1"/>
    <col min="10716" max="10716" width="2.796875" style="8" customWidth="1"/>
    <col min="10717" max="10717" width="3.296875" style="8" customWidth="1"/>
    <col min="10718" max="10718" width="15.19921875" style="8" customWidth="1"/>
    <col min="10719" max="10719" width="15.59765625" style="8" customWidth="1"/>
    <col min="10720" max="10720" width="7.296875" style="8" customWidth="1"/>
    <col min="10721" max="10722" width="11.69921875" style="8" customWidth="1"/>
    <col min="10723" max="10727" width="2.09765625" style="8" customWidth="1"/>
    <col min="10728" max="10728" width="10.5" style="8" customWidth="1"/>
    <col min="10729" max="10730" width="2.09765625" style="8" customWidth="1"/>
    <col min="10731" max="10731" width="2.19921875" style="8" customWidth="1"/>
    <col min="10732" max="10970" width="2" style="8"/>
    <col min="10971" max="10971" width="4.8984375" style="8" customWidth="1"/>
    <col min="10972" max="10972" width="2.796875" style="8" customWidth="1"/>
    <col min="10973" max="10973" width="3.296875" style="8" customWidth="1"/>
    <col min="10974" max="10974" width="15.19921875" style="8" customWidth="1"/>
    <col min="10975" max="10975" width="15.59765625" style="8" customWidth="1"/>
    <col min="10976" max="10976" width="7.296875" style="8" customWidth="1"/>
    <col min="10977" max="10978" width="11.69921875" style="8" customWidth="1"/>
    <col min="10979" max="10983" width="2.09765625" style="8" customWidth="1"/>
    <col min="10984" max="10984" width="10.5" style="8" customWidth="1"/>
    <col min="10985" max="10986" width="2.09765625" style="8" customWidth="1"/>
    <col min="10987" max="10987" width="2.19921875" style="8" customWidth="1"/>
    <col min="10988" max="11226" width="2" style="8"/>
    <col min="11227" max="11227" width="4.8984375" style="8" customWidth="1"/>
    <col min="11228" max="11228" width="2.796875" style="8" customWidth="1"/>
    <col min="11229" max="11229" width="3.296875" style="8" customWidth="1"/>
    <col min="11230" max="11230" width="15.19921875" style="8" customWidth="1"/>
    <col min="11231" max="11231" width="15.59765625" style="8" customWidth="1"/>
    <col min="11232" max="11232" width="7.296875" style="8" customWidth="1"/>
    <col min="11233" max="11234" width="11.69921875" style="8" customWidth="1"/>
    <col min="11235" max="11239" width="2.09765625" style="8" customWidth="1"/>
    <col min="11240" max="11240" width="10.5" style="8" customWidth="1"/>
    <col min="11241" max="11242" width="2.09765625" style="8" customWidth="1"/>
    <col min="11243" max="11243" width="2.19921875" style="8" customWidth="1"/>
    <col min="11244" max="11482" width="2" style="8"/>
    <col min="11483" max="11483" width="4.8984375" style="8" customWidth="1"/>
    <col min="11484" max="11484" width="2.796875" style="8" customWidth="1"/>
    <col min="11485" max="11485" width="3.296875" style="8" customWidth="1"/>
    <col min="11486" max="11486" width="15.19921875" style="8" customWidth="1"/>
    <col min="11487" max="11487" width="15.59765625" style="8" customWidth="1"/>
    <col min="11488" max="11488" width="7.296875" style="8" customWidth="1"/>
    <col min="11489" max="11490" width="11.69921875" style="8" customWidth="1"/>
    <col min="11491" max="11495" width="2.09765625" style="8" customWidth="1"/>
    <col min="11496" max="11496" width="10.5" style="8" customWidth="1"/>
    <col min="11497" max="11498" width="2.09765625" style="8" customWidth="1"/>
    <col min="11499" max="11499" width="2.19921875" style="8" customWidth="1"/>
    <col min="11500" max="11738" width="2" style="8"/>
    <col min="11739" max="11739" width="4.8984375" style="8" customWidth="1"/>
    <col min="11740" max="11740" width="2.796875" style="8" customWidth="1"/>
    <col min="11741" max="11741" width="3.296875" style="8" customWidth="1"/>
    <col min="11742" max="11742" width="15.19921875" style="8" customWidth="1"/>
    <col min="11743" max="11743" width="15.59765625" style="8" customWidth="1"/>
    <col min="11744" max="11744" width="7.296875" style="8" customWidth="1"/>
    <col min="11745" max="11746" width="11.69921875" style="8" customWidth="1"/>
    <col min="11747" max="11751" width="2.09765625" style="8" customWidth="1"/>
    <col min="11752" max="11752" width="10.5" style="8" customWidth="1"/>
    <col min="11753" max="11754" width="2.09765625" style="8" customWidth="1"/>
    <col min="11755" max="11755" width="2.19921875" style="8" customWidth="1"/>
    <col min="11756" max="11994" width="2" style="8"/>
    <col min="11995" max="11995" width="4.8984375" style="8" customWidth="1"/>
    <col min="11996" max="11996" width="2.796875" style="8" customWidth="1"/>
    <col min="11997" max="11997" width="3.296875" style="8" customWidth="1"/>
    <col min="11998" max="11998" width="15.19921875" style="8" customWidth="1"/>
    <col min="11999" max="11999" width="15.59765625" style="8" customWidth="1"/>
    <col min="12000" max="12000" width="7.296875" style="8" customWidth="1"/>
    <col min="12001" max="12002" width="11.69921875" style="8" customWidth="1"/>
    <col min="12003" max="12007" width="2.09765625" style="8" customWidth="1"/>
    <col min="12008" max="12008" width="10.5" style="8" customWidth="1"/>
    <col min="12009" max="12010" width="2.09765625" style="8" customWidth="1"/>
    <col min="12011" max="12011" width="2.19921875" style="8" customWidth="1"/>
    <col min="12012" max="12250" width="2" style="8"/>
    <col min="12251" max="12251" width="4.8984375" style="8" customWidth="1"/>
    <col min="12252" max="12252" width="2.796875" style="8" customWidth="1"/>
    <col min="12253" max="12253" width="3.296875" style="8" customWidth="1"/>
    <col min="12254" max="12254" width="15.19921875" style="8" customWidth="1"/>
    <col min="12255" max="12255" width="15.59765625" style="8" customWidth="1"/>
    <col min="12256" max="12256" width="7.296875" style="8" customWidth="1"/>
    <col min="12257" max="12258" width="11.69921875" style="8" customWidth="1"/>
    <col min="12259" max="12263" width="2.09765625" style="8" customWidth="1"/>
    <col min="12264" max="12264" width="10.5" style="8" customWidth="1"/>
    <col min="12265" max="12266" width="2.09765625" style="8" customWidth="1"/>
    <col min="12267" max="12267" width="2.19921875" style="8" customWidth="1"/>
    <col min="12268" max="12506" width="2" style="8"/>
    <col min="12507" max="12507" width="4.8984375" style="8" customWidth="1"/>
    <col min="12508" max="12508" width="2.796875" style="8" customWidth="1"/>
    <col min="12509" max="12509" width="3.296875" style="8" customWidth="1"/>
    <col min="12510" max="12510" width="15.19921875" style="8" customWidth="1"/>
    <col min="12511" max="12511" width="15.59765625" style="8" customWidth="1"/>
    <col min="12512" max="12512" width="7.296875" style="8" customWidth="1"/>
    <col min="12513" max="12514" width="11.69921875" style="8" customWidth="1"/>
    <col min="12515" max="12519" width="2.09765625" style="8" customWidth="1"/>
    <col min="12520" max="12520" width="10.5" style="8" customWidth="1"/>
    <col min="12521" max="12522" width="2.09765625" style="8" customWidth="1"/>
    <col min="12523" max="12523" width="2.19921875" style="8" customWidth="1"/>
    <col min="12524" max="12762" width="2" style="8"/>
    <col min="12763" max="12763" width="4.8984375" style="8" customWidth="1"/>
    <col min="12764" max="12764" width="2.796875" style="8" customWidth="1"/>
    <col min="12765" max="12765" width="3.296875" style="8" customWidth="1"/>
    <col min="12766" max="12766" width="15.19921875" style="8" customWidth="1"/>
    <col min="12767" max="12767" width="15.59765625" style="8" customWidth="1"/>
    <col min="12768" max="12768" width="7.296875" style="8" customWidth="1"/>
    <col min="12769" max="12770" width="11.69921875" style="8" customWidth="1"/>
    <col min="12771" max="12775" width="2.09765625" style="8" customWidth="1"/>
    <col min="12776" max="12776" width="10.5" style="8" customWidth="1"/>
    <col min="12777" max="12778" width="2.09765625" style="8" customWidth="1"/>
    <col min="12779" max="12779" width="2.19921875" style="8" customWidth="1"/>
    <col min="12780" max="13018" width="2" style="8"/>
    <col min="13019" max="13019" width="4.8984375" style="8" customWidth="1"/>
    <col min="13020" max="13020" width="2.796875" style="8" customWidth="1"/>
    <col min="13021" max="13021" width="3.296875" style="8" customWidth="1"/>
    <col min="13022" max="13022" width="15.19921875" style="8" customWidth="1"/>
    <col min="13023" max="13023" width="15.59765625" style="8" customWidth="1"/>
    <col min="13024" max="13024" width="7.296875" style="8" customWidth="1"/>
    <col min="13025" max="13026" width="11.69921875" style="8" customWidth="1"/>
    <col min="13027" max="13031" width="2.09765625" style="8" customWidth="1"/>
    <col min="13032" max="13032" width="10.5" style="8" customWidth="1"/>
    <col min="13033" max="13034" width="2.09765625" style="8" customWidth="1"/>
    <col min="13035" max="13035" width="2.19921875" style="8" customWidth="1"/>
    <col min="13036" max="13274" width="2" style="8"/>
    <col min="13275" max="13275" width="4.8984375" style="8" customWidth="1"/>
    <col min="13276" max="13276" width="2.796875" style="8" customWidth="1"/>
    <col min="13277" max="13277" width="3.296875" style="8" customWidth="1"/>
    <col min="13278" max="13278" width="15.19921875" style="8" customWidth="1"/>
    <col min="13279" max="13279" width="15.59765625" style="8" customWidth="1"/>
    <col min="13280" max="13280" width="7.296875" style="8" customWidth="1"/>
    <col min="13281" max="13282" width="11.69921875" style="8" customWidth="1"/>
    <col min="13283" max="13287" width="2.09765625" style="8" customWidth="1"/>
    <col min="13288" max="13288" width="10.5" style="8" customWidth="1"/>
    <col min="13289" max="13290" width="2.09765625" style="8" customWidth="1"/>
    <col min="13291" max="13291" width="2.19921875" style="8" customWidth="1"/>
    <col min="13292" max="13530" width="2" style="8"/>
    <col min="13531" max="13531" width="4.8984375" style="8" customWidth="1"/>
    <col min="13532" max="13532" width="2.796875" style="8" customWidth="1"/>
    <col min="13533" max="13533" width="3.296875" style="8" customWidth="1"/>
    <col min="13534" max="13534" width="15.19921875" style="8" customWidth="1"/>
    <col min="13535" max="13535" width="15.59765625" style="8" customWidth="1"/>
    <col min="13536" max="13536" width="7.296875" style="8" customWidth="1"/>
    <col min="13537" max="13538" width="11.69921875" style="8" customWidth="1"/>
    <col min="13539" max="13543" width="2.09765625" style="8" customWidth="1"/>
    <col min="13544" max="13544" width="10.5" style="8" customWidth="1"/>
    <col min="13545" max="13546" width="2.09765625" style="8" customWidth="1"/>
    <col min="13547" max="13547" width="2.19921875" style="8" customWidth="1"/>
    <col min="13548" max="13786" width="2" style="8"/>
    <col min="13787" max="13787" width="4.8984375" style="8" customWidth="1"/>
    <col min="13788" max="13788" width="2.796875" style="8" customWidth="1"/>
    <col min="13789" max="13789" width="3.296875" style="8" customWidth="1"/>
    <col min="13790" max="13790" width="15.19921875" style="8" customWidth="1"/>
    <col min="13791" max="13791" width="15.59765625" style="8" customWidth="1"/>
    <col min="13792" max="13792" width="7.296875" style="8" customWidth="1"/>
    <col min="13793" max="13794" width="11.69921875" style="8" customWidth="1"/>
    <col min="13795" max="13799" width="2.09765625" style="8" customWidth="1"/>
    <col min="13800" max="13800" width="10.5" style="8" customWidth="1"/>
    <col min="13801" max="13802" width="2.09765625" style="8" customWidth="1"/>
    <col min="13803" max="13803" width="2.19921875" style="8" customWidth="1"/>
    <col min="13804" max="14042" width="2" style="8"/>
    <col min="14043" max="14043" width="4.8984375" style="8" customWidth="1"/>
    <col min="14044" max="14044" width="2.796875" style="8" customWidth="1"/>
    <col min="14045" max="14045" width="3.296875" style="8" customWidth="1"/>
    <col min="14046" max="14046" width="15.19921875" style="8" customWidth="1"/>
    <col min="14047" max="14047" width="15.59765625" style="8" customWidth="1"/>
    <col min="14048" max="14048" width="7.296875" style="8" customWidth="1"/>
    <col min="14049" max="14050" width="11.69921875" style="8" customWidth="1"/>
    <col min="14051" max="14055" width="2.09765625" style="8" customWidth="1"/>
    <col min="14056" max="14056" width="10.5" style="8" customWidth="1"/>
    <col min="14057" max="14058" width="2.09765625" style="8" customWidth="1"/>
    <col min="14059" max="14059" width="2.19921875" style="8" customWidth="1"/>
    <col min="14060" max="14298" width="2" style="8"/>
    <col min="14299" max="14299" width="4.8984375" style="8" customWidth="1"/>
    <col min="14300" max="14300" width="2.796875" style="8" customWidth="1"/>
    <col min="14301" max="14301" width="3.296875" style="8" customWidth="1"/>
    <col min="14302" max="14302" width="15.19921875" style="8" customWidth="1"/>
    <col min="14303" max="14303" width="15.59765625" style="8" customWidth="1"/>
    <col min="14304" max="14304" width="7.296875" style="8" customWidth="1"/>
    <col min="14305" max="14306" width="11.69921875" style="8" customWidth="1"/>
    <col min="14307" max="14311" width="2.09765625" style="8" customWidth="1"/>
    <col min="14312" max="14312" width="10.5" style="8" customWidth="1"/>
    <col min="14313" max="14314" width="2.09765625" style="8" customWidth="1"/>
    <col min="14315" max="14315" width="2.19921875" style="8" customWidth="1"/>
    <col min="14316" max="14554" width="2" style="8"/>
    <col min="14555" max="14555" width="4.8984375" style="8" customWidth="1"/>
    <col min="14556" max="14556" width="2.796875" style="8" customWidth="1"/>
    <col min="14557" max="14557" width="3.296875" style="8" customWidth="1"/>
    <col min="14558" max="14558" width="15.19921875" style="8" customWidth="1"/>
    <col min="14559" max="14559" width="15.59765625" style="8" customWidth="1"/>
    <col min="14560" max="14560" width="7.296875" style="8" customWidth="1"/>
    <col min="14561" max="14562" width="11.69921875" style="8" customWidth="1"/>
    <col min="14563" max="14567" width="2.09765625" style="8" customWidth="1"/>
    <col min="14568" max="14568" width="10.5" style="8" customWidth="1"/>
    <col min="14569" max="14570" width="2.09765625" style="8" customWidth="1"/>
    <col min="14571" max="14571" width="2.19921875" style="8" customWidth="1"/>
    <col min="14572" max="14810" width="2" style="8"/>
    <col min="14811" max="14811" width="4.8984375" style="8" customWidth="1"/>
    <col min="14812" max="14812" width="2.796875" style="8" customWidth="1"/>
    <col min="14813" max="14813" width="3.296875" style="8" customWidth="1"/>
    <col min="14814" max="14814" width="15.19921875" style="8" customWidth="1"/>
    <col min="14815" max="14815" width="15.59765625" style="8" customWidth="1"/>
    <col min="14816" max="14816" width="7.296875" style="8" customWidth="1"/>
    <col min="14817" max="14818" width="11.69921875" style="8" customWidth="1"/>
    <col min="14819" max="14823" width="2.09765625" style="8" customWidth="1"/>
    <col min="14824" max="14824" width="10.5" style="8" customWidth="1"/>
    <col min="14825" max="14826" width="2.09765625" style="8" customWidth="1"/>
    <col min="14827" max="14827" width="2.19921875" style="8" customWidth="1"/>
    <col min="14828" max="15066" width="2" style="8"/>
    <col min="15067" max="15067" width="4.8984375" style="8" customWidth="1"/>
    <col min="15068" max="15068" width="2.796875" style="8" customWidth="1"/>
    <col min="15069" max="15069" width="3.296875" style="8" customWidth="1"/>
    <col min="15070" max="15070" width="15.19921875" style="8" customWidth="1"/>
    <col min="15071" max="15071" width="15.59765625" style="8" customWidth="1"/>
    <col min="15072" max="15072" width="7.296875" style="8" customWidth="1"/>
    <col min="15073" max="15074" width="11.69921875" style="8" customWidth="1"/>
    <col min="15075" max="15079" width="2.09765625" style="8" customWidth="1"/>
    <col min="15080" max="15080" width="10.5" style="8" customWidth="1"/>
    <col min="15081" max="15082" width="2.09765625" style="8" customWidth="1"/>
    <col min="15083" max="15083" width="2.19921875" style="8" customWidth="1"/>
    <col min="15084" max="15322" width="2" style="8"/>
    <col min="15323" max="15323" width="4.8984375" style="8" customWidth="1"/>
    <col min="15324" max="15324" width="2.796875" style="8" customWidth="1"/>
    <col min="15325" max="15325" width="3.296875" style="8" customWidth="1"/>
    <col min="15326" max="15326" width="15.19921875" style="8" customWidth="1"/>
    <col min="15327" max="15327" width="15.59765625" style="8" customWidth="1"/>
    <col min="15328" max="15328" width="7.296875" style="8" customWidth="1"/>
    <col min="15329" max="15330" width="11.69921875" style="8" customWidth="1"/>
    <col min="15331" max="15335" width="2.09765625" style="8" customWidth="1"/>
    <col min="15336" max="15336" width="10.5" style="8" customWidth="1"/>
    <col min="15337" max="15338" width="2.09765625" style="8" customWidth="1"/>
    <col min="15339" max="15339" width="2.19921875" style="8" customWidth="1"/>
    <col min="15340" max="15578" width="2" style="8"/>
    <col min="15579" max="15579" width="4.8984375" style="8" customWidth="1"/>
    <col min="15580" max="15580" width="2.796875" style="8" customWidth="1"/>
    <col min="15581" max="15581" width="3.296875" style="8" customWidth="1"/>
    <col min="15582" max="15582" width="15.19921875" style="8" customWidth="1"/>
    <col min="15583" max="15583" width="15.59765625" style="8" customWidth="1"/>
    <col min="15584" max="15584" width="7.296875" style="8" customWidth="1"/>
    <col min="15585" max="15586" width="11.69921875" style="8" customWidth="1"/>
    <col min="15587" max="15591" width="2.09765625" style="8" customWidth="1"/>
    <col min="15592" max="15592" width="10.5" style="8" customWidth="1"/>
    <col min="15593" max="15594" width="2.09765625" style="8" customWidth="1"/>
    <col min="15595" max="15595" width="2.19921875" style="8" customWidth="1"/>
    <col min="15596" max="15834" width="2" style="8"/>
    <col min="15835" max="15835" width="4.8984375" style="8" customWidth="1"/>
    <col min="15836" max="15836" width="2.796875" style="8" customWidth="1"/>
    <col min="15837" max="15837" width="3.296875" style="8" customWidth="1"/>
    <col min="15838" max="15838" width="15.19921875" style="8" customWidth="1"/>
    <col min="15839" max="15839" width="15.59765625" style="8" customWidth="1"/>
    <col min="15840" max="15840" width="7.296875" style="8" customWidth="1"/>
    <col min="15841" max="15842" width="11.69921875" style="8" customWidth="1"/>
    <col min="15843" max="15847" width="2.09765625" style="8" customWidth="1"/>
    <col min="15848" max="15848" width="10.5" style="8" customWidth="1"/>
    <col min="15849" max="15850" width="2.09765625" style="8" customWidth="1"/>
    <col min="15851" max="15851" width="2.19921875" style="8" customWidth="1"/>
    <col min="15852" max="16090" width="2" style="8"/>
    <col min="16091" max="16091" width="4.8984375" style="8" customWidth="1"/>
    <col min="16092" max="16092" width="2.796875" style="8" customWidth="1"/>
    <col min="16093" max="16093" width="3.296875" style="8" customWidth="1"/>
    <col min="16094" max="16094" width="15.19921875" style="8" customWidth="1"/>
    <col min="16095" max="16095" width="15.59765625" style="8" customWidth="1"/>
    <col min="16096" max="16096" width="7.296875" style="8" customWidth="1"/>
    <col min="16097" max="16098" width="11.69921875" style="8" customWidth="1"/>
    <col min="16099" max="16103" width="2.09765625" style="8" customWidth="1"/>
    <col min="16104" max="16104" width="10.5" style="8" customWidth="1"/>
    <col min="16105" max="16106" width="2.09765625" style="8" customWidth="1"/>
    <col min="16107" max="16107" width="2.19921875" style="8" customWidth="1"/>
    <col min="16108" max="16384" width="2" style="8"/>
  </cols>
  <sheetData>
    <row r="1" spans="2:12" ht="16.2" x14ac:dyDescent="0.45">
      <c r="B1" s="20" t="s">
        <v>199</v>
      </c>
      <c r="C1" s="7"/>
      <c r="D1" s="7"/>
      <c r="E1" s="7"/>
      <c r="F1" s="7"/>
      <c r="G1" s="7"/>
      <c r="H1" s="7"/>
      <c r="I1" s="7"/>
      <c r="J1" s="7"/>
      <c r="K1" s="7"/>
    </row>
    <row r="2" spans="2:12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2" ht="13.2" customHeight="1" x14ac:dyDescent="0.45">
      <c r="C3" s="10">
        <v>1</v>
      </c>
      <c r="D3" s="11" t="s">
        <v>101</v>
      </c>
      <c r="E3" s="128" t="s">
        <v>147</v>
      </c>
      <c r="F3" s="128"/>
      <c r="G3" s="128"/>
      <c r="H3" s="128"/>
    </row>
    <row r="4" spans="2:12" ht="13.2" customHeight="1" x14ac:dyDescent="0.45">
      <c r="C4" s="12"/>
      <c r="D4" s="13"/>
    </row>
    <row r="5" spans="2:12" ht="13.2" customHeight="1" x14ac:dyDescent="0.45">
      <c r="C5" s="10">
        <v>2</v>
      </c>
      <c r="D5" s="11" t="s">
        <v>102</v>
      </c>
      <c r="E5" s="129" t="s">
        <v>105</v>
      </c>
      <c r="F5" s="129"/>
      <c r="G5" s="129"/>
      <c r="H5" s="129"/>
      <c r="I5" s="8" t="s">
        <v>85</v>
      </c>
    </row>
    <row r="6" spans="2:12" ht="13.2" customHeight="1" x14ac:dyDescent="0.45">
      <c r="C6" s="12"/>
      <c r="D6" s="13"/>
      <c r="I6" s="12" t="s">
        <v>161</v>
      </c>
      <c r="J6" s="129"/>
      <c r="K6" s="129"/>
    </row>
    <row r="7" spans="2:12" ht="13.2" customHeight="1" x14ac:dyDescent="0.45">
      <c r="C7" s="10">
        <v>3</v>
      </c>
      <c r="D7" s="11" t="s">
        <v>103</v>
      </c>
      <c r="E7" s="129" t="s">
        <v>165</v>
      </c>
      <c r="F7" s="129"/>
      <c r="G7" s="129"/>
      <c r="H7" s="129"/>
    </row>
    <row r="8" spans="2:12" ht="13.2" customHeight="1" x14ac:dyDescent="0.45">
      <c r="C8" s="12"/>
      <c r="D8" s="13"/>
      <c r="I8" s="12" t="s">
        <v>162</v>
      </c>
      <c r="J8" s="129"/>
      <c r="K8" s="129"/>
    </row>
    <row r="9" spans="2:12" ht="13.2" customHeight="1" x14ac:dyDescent="0.45">
      <c r="C9" s="10">
        <v>4</v>
      </c>
      <c r="D9" s="11" t="s">
        <v>164</v>
      </c>
      <c r="E9" s="129"/>
      <c r="F9" s="129"/>
      <c r="G9" s="129"/>
      <c r="H9" s="129"/>
    </row>
    <row r="10" spans="2:12" ht="13.2" customHeight="1" x14ac:dyDescent="0.45">
      <c r="C10" s="12"/>
      <c r="D10" s="13"/>
    </row>
    <row r="11" spans="2:12" ht="13.2" customHeight="1" x14ac:dyDescent="0.45">
      <c r="C11" s="10">
        <v>5</v>
      </c>
      <c r="D11" s="11" t="s">
        <v>104</v>
      </c>
      <c r="E11" s="129" t="s">
        <v>163</v>
      </c>
      <c r="F11" s="129"/>
      <c r="G11" s="129"/>
      <c r="H11" s="129"/>
    </row>
    <row r="12" spans="2:12" ht="13.2" customHeight="1" x14ac:dyDescent="0.45">
      <c r="C12" s="83"/>
      <c r="D12" s="83"/>
      <c r="E12" s="14"/>
      <c r="F12" s="83"/>
      <c r="G12" s="14"/>
      <c r="H12" s="14"/>
      <c r="I12" s="14"/>
      <c r="J12" s="14"/>
      <c r="K12" s="14"/>
      <c r="L12" s="14"/>
    </row>
    <row r="13" spans="2:12" ht="13.2" customHeight="1" x14ac:dyDescent="0.45">
      <c r="C13" s="15"/>
      <c r="D13" s="15"/>
      <c r="E13" s="14"/>
      <c r="F13" s="15"/>
      <c r="G13" s="14"/>
      <c r="H13" s="14"/>
      <c r="I13" s="14"/>
      <c r="J13" s="14"/>
      <c r="K13" s="14"/>
      <c r="L13" s="14"/>
    </row>
    <row r="14" spans="2:12" ht="9.6" customHeight="1" x14ac:dyDescent="0.45">
      <c r="B14" s="133" t="s">
        <v>86</v>
      </c>
      <c r="C14" s="134"/>
      <c r="D14" s="31" t="s">
        <v>88</v>
      </c>
      <c r="E14" s="135" t="s">
        <v>71</v>
      </c>
      <c r="F14" s="138" t="s">
        <v>96</v>
      </c>
      <c r="G14" s="139"/>
      <c r="H14" s="32" t="s">
        <v>99</v>
      </c>
      <c r="I14" s="33" t="s">
        <v>92</v>
      </c>
      <c r="J14" s="32" t="s">
        <v>99</v>
      </c>
      <c r="K14" s="33" t="s">
        <v>92</v>
      </c>
    </row>
    <row r="15" spans="2:12" ht="9.6" customHeight="1" x14ac:dyDescent="0.45">
      <c r="B15" s="113"/>
      <c r="C15" s="114"/>
      <c r="D15" s="34" t="s">
        <v>89</v>
      </c>
      <c r="E15" s="136"/>
      <c r="F15" s="121"/>
      <c r="G15" s="140"/>
      <c r="H15" s="123" t="s">
        <v>173</v>
      </c>
      <c r="I15" s="125"/>
      <c r="J15" s="123" t="s">
        <v>100</v>
      </c>
      <c r="K15" s="125"/>
    </row>
    <row r="16" spans="2:12" ht="9.6" customHeight="1" x14ac:dyDescent="0.45">
      <c r="B16" s="115"/>
      <c r="C16" s="116"/>
      <c r="D16" s="35" t="s">
        <v>90</v>
      </c>
      <c r="E16" s="137"/>
      <c r="F16" s="122"/>
      <c r="G16" s="141"/>
      <c r="H16" s="36" t="s">
        <v>171</v>
      </c>
      <c r="I16" s="37"/>
      <c r="J16" s="36" t="s">
        <v>174</v>
      </c>
      <c r="K16" s="37"/>
    </row>
    <row r="17" spans="2:13" ht="9.6" customHeight="1" x14ac:dyDescent="0.45">
      <c r="B17" s="130" t="s">
        <v>91</v>
      </c>
      <c r="C17" s="90">
        <v>1</v>
      </c>
      <c r="D17" s="21" t="s">
        <v>94</v>
      </c>
      <c r="E17" s="93" t="s">
        <v>72</v>
      </c>
      <c r="F17" s="96" t="s">
        <v>187</v>
      </c>
      <c r="G17" s="126"/>
      <c r="H17" s="22" t="s">
        <v>188</v>
      </c>
      <c r="I17" s="73" t="s">
        <v>189</v>
      </c>
      <c r="J17" s="76" t="s">
        <v>190</v>
      </c>
      <c r="K17" s="77" t="s">
        <v>191</v>
      </c>
      <c r="M17" s="99" t="s">
        <v>197</v>
      </c>
    </row>
    <row r="18" spans="2:13" ht="9.6" customHeight="1" x14ac:dyDescent="0.45">
      <c r="B18" s="131"/>
      <c r="C18" s="91"/>
      <c r="D18" s="100" t="s">
        <v>192</v>
      </c>
      <c r="E18" s="94" t="s">
        <v>94</v>
      </c>
      <c r="F18" s="97" t="s">
        <v>94</v>
      </c>
      <c r="G18" s="127"/>
      <c r="H18" s="102" t="s">
        <v>193</v>
      </c>
      <c r="I18" s="103" t="s">
        <v>94</v>
      </c>
      <c r="J18" s="102" t="s">
        <v>194</v>
      </c>
      <c r="K18" s="106" t="s">
        <v>94</v>
      </c>
      <c r="M18" s="99"/>
    </row>
    <row r="19" spans="2:13" ht="9.6" customHeight="1" x14ac:dyDescent="0.45">
      <c r="B19" s="131"/>
      <c r="C19" s="91"/>
      <c r="D19" s="101" t="s">
        <v>94</v>
      </c>
      <c r="E19" s="94" t="s">
        <v>192</v>
      </c>
      <c r="F19" s="97" t="s">
        <v>192</v>
      </c>
      <c r="G19" s="127"/>
      <c r="H19" s="102" t="s">
        <v>192</v>
      </c>
      <c r="I19" s="103" t="s">
        <v>192</v>
      </c>
      <c r="J19" s="102" t="s">
        <v>192</v>
      </c>
      <c r="K19" s="106" t="s">
        <v>192</v>
      </c>
      <c r="M19" s="99"/>
    </row>
    <row r="20" spans="2:13" ht="9.6" customHeight="1" x14ac:dyDescent="0.45">
      <c r="B20" s="131"/>
      <c r="C20" s="91"/>
      <c r="D20" s="25">
        <v>36251</v>
      </c>
      <c r="E20" s="95" t="s">
        <v>94</v>
      </c>
      <c r="F20" s="98" t="s">
        <v>94</v>
      </c>
      <c r="G20" s="132"/>
      <c r="H20" s="64" t="s">
        <v>170</v>
      </c>
      <c r="I20" s="65" t="s">
        <v>195</v>
      </c>
      <c r="J20" s="78" t="s">
        <v>172</v>
      </c>
      <c r="K20" s="66" t="s">
        <v>196</v>
      </c>
      <c r="M20" s="99"/>
    </row>
    <row r="21" spans="2:13" ht="9.6" customHeight="1" x14ac:dyDescent="0.45">
      <c r="B21" s="131"/>
      <c r="C21" s="90">
        <v>2</v>
      </c>
      <c r="D21" s="21" t="str">
        <f>IFERROR(VLOOKUP($M21,入力シート!$A$3:$U$52,6)&amp;"","")</f>
        <v/>
      </c>
      <c r="E21" s="93" t="str">
        <f>IFERROR(VLOOKUP($M21,入力シート!$A$3:$U$52,7)&amp;"","")</f>
        <v/>
      </c>
      <c r="F21" s="96" t="str">
        <f>IFERROR(VLOOKUP($M21,入力シート!$A$3:$U$52,11)&amp;"","")</f>
        <v/>
      </c>
      <c r="G21" s="126"/>
      <c r="H21" s="22" t="str">
        <f>"〒 "&amp;IFERROR(VLOOKUP($M21,入力シート!$A$3:$U$52,14)&amp;"","")</f>
        <v xml:space="preserve">〒 </v>
      </c>
      <c r="I21" s="73" t="str">
        <f>"℡ "&amp;IFERROR(VLOOKUP($M21,入力シート!$A$3:$U$52,16)&amp;"","")</f>
        <v xml:space="preserve">℡ </v>
      </c>
      <c r="J21" s="23" t="str">
        <f>"〒 "&amp;IFERROR(VLOOKUP($M21,入力シート!$A$3:$U$52,17)&amp;"","")</f>
        <v xml:space="preserve">〒 </v>
      </c>
      <c r="K21" s="24" t="str">
        <f>"℡ "&amp;IFERROR(VLOOKUP($M21,入力シート!$A$3:$U$52,19)&amp;"","")</f>
        <v xml:space="preserve">℡ </v>
      </c>
      <c r="M21" s="99"/>
    </row>
    <row r="22" spans="2:13" ht="9.6" customHeight="1" x14ac:dyDescent="0.45">
      <c r="B22" s="131"/>
      <c r="C22" s="91"/>
      <c r="D22" s="100" t="str">
        <f>IFERROR(VLOOKUP($M21,入力シート!$A$3:$U$52,5)&amp;"","")</f>
        <v/>
      </c>
      <c r="E22" s="94" t="e">
        <f>VLOOKUP($M$17,入力シート!$A$3:$U$52,6)</f>
        <v>#N/A</v>
      </c>
      <c r="F22" s="97" t="e">
        <f>VLOOKUP($M$17,入力シート!$A$3:$U$52,6)</f>
        <v>#N/A</v>
      </c>
      <c r="G22" s="127"/>
      <c r="H22" s="102" t="str">
        <f>IFERROR(VLOOKUP($M21,入力シート!$A$3:$U$52,15)&amp;"","")</f>
        <v/>
      </c>
      <c r="I22" s="103" t="e">
        <f>VLOOKUP($M$17,入力シート!$A$3:$U$52,6)</f>
        <v>#N/A</v>
      </c>
      <c r="J22" s="102" t="str">
        <f>IFERROR(VLOOKUP($M21,入力シート!$A$3:$U$52,18)&amp;"","")</f>
        <v/>
      </c>
      <c r="K22" s="106" t="e">
        <f>VLOOKUP($M$17,入力シート!$A$3:$U$52,6)</f>
        <v>#N/A</v>
      </c>
      <c r="M22" s="99"/>
    </row>
    <row r="23" spans="2:13" ht="9.6" customHeight="1" x14ac:dyDescent="0.45">
      <c r="B23" s="131"/>
      <c r="C23" s="91"/>
      <c r="D23" s="101" t="e">
        <f>VLOOKUP($M$17,入力シート!$A$3:$U$52,6)</f>
        <v>#N/A</v>
      </c>
      <c r="E23" s="94" t="e">
        <f>VLOOKUP($M$17,入力シート!$A$3:$U$52,5)</f>
        <v>#N/A</v>
      </c>
      <c r="F23" s="97" t="e">
        <f>VLOOKUP($M$17,入力シート!$A$3:$U$52,5)</f>
        <v>#N/A</v>
      </c>
      <c r="G23" s="127"/>
      <c r="H23" s="104" t="e">
        <f>VLOOKUP($M$17,入力シート!$A$3:$U$52,5)</f>
        <v>#N/A</v>
      </c>
      <c r="I23" s="105" t="e">
        <f>VLOOKUP($M$17,入力シート!$A$3:$U$52,5)</f>
        <v>#N/A</v>
      </c>
      <c r="J23" s="104" t="e">
        <f>VLOOKUP($M$17,入力シート!$A$3:$U$52,5)</f>
        <v>#N/A</v>
      </c>
      <c r="K23" s="107" t="e">
        <f>VLOOKUP($M$17,入力シート!$A$3:$U$52,5)</f>
        <v>#N/A</v>
      </c>
      <c r="M23" s="99"/>
    </row>
    <row r="24" spans="2:13" ht="9.6" customHeight="1" thickBot="1" x14ac:dyDescent="0.5">
      <c r="B24" s="131"/>
      <c r="C24" s="91"/>
      <c r="D24" s="25" t="str">
        <f>IFERROR(IF(VLOOKUP($M21,入力シート!$A$3:$U$52,8)=0,"",VLOOKUP($M21,入力シート!$A$3:$U$52,8)),"")</f>
        <v/>
      </c>
      <c r="E24" s="94" t="e">
        <f>VLOOKUP($M$17,入力シート!$A$3:$U$52,6)</f>
        <v>#N/A</v>
      </c>
      <c r="F24" s="97" t="e">
        <f>VLOOKUP($M$17,入力シート!$A$3:$U$52,6)</f>
        <v>#N/A</v>
      </c>
      <c r="G24" s="127"/>
      <c r="H24" s="27" t="s">
        <v>170</v>
      </c>
      <c r="I24" s="68" t="str">
        <f>IFERROR(VLOOKUP($M21,入力シート!$A$3:$U$52,20)&amp;"","")</f>
        <v/>
      </c>
      <c r="J24" s="79" t="s">
        <v>172</v>
      </c>
      <c r="K24" s="72" t="str">
        <f>IFERROR(VLOOKUP($M21,入力シート!$A$3:$U$52,21)&amp;"","")</f>
        <v/>
      </c>
      <c r="M24" s="99"/>
    </row>
    <row r="25" spans="2:13" ht="9.6" customHeight="1" thickTop="1" x14ac:dyDescent="0.45">
      <c r="B25" s="111" t="s">
        <v>86</v>
      </c>
      <c r="C25" s="112"/>
      <c r="D25" s="38" t="s">
        <v>88</v>
      </c>
      <c r="E25" s="117" t="s">
        <v>71</v>
      </c>
      <c r="F25" s="120" t="s">
        <v>96</v>
      </c>
      <c r="G25" s="117" t="s">
        <v>74</v>
      </c>
      <c r="H25" s="39" t="s">
        <v>99</v>
      </c>
      <c r="I25" s="74" t="s">
        <v>92</v>
      </c>
      <c r="J25" s="69" t="s">
        <v>99</v>
      </c>
      <c r="K25" s="70" t="s">
        <v>92</v>
      </c>
      <c r="M25" s="68"/>
    </row>
    <row r="26" spans="2:13" ht="9.6" customHeight="1" x14ac:dyDescent="0.45">
      <c r="B26" s="113"/>
      <c r="C26" s="114"/>
      <c r="D26" s="34" t="s">
        <v>89</v>
      </c>
      <c r="E26" s="118"/>
      <c r="F26" s="121"/>
      <c r="G26" s="118"/>
      <c r="H26" s="123" t="s">
        <v>173</v>
      </c>
      <c r="I26" s="124"/>
      <c r="J26" s="123" t="s">
        <v>100</v>
      </c>
      <c r="K26" s="125"/>
      <c r="M26" s="68"/>
    </row>
    <row r="27" spans="2:13" ht="9.6" customHeight="1" x14ac:dyDescent="0.45">
      <c r="B27" s="115"/>
      <c r="C27" s="116"/>
      <c r="D27" s="35" t="s">
        <v>90</v>
      </c>
      <c r="E27" s="119"/>
      <c r="F27" s="122"/>
      <c r="G27" s="119"/>
      <c r="H27" s="36" t="s">
        <v>171</v>
      </c>
      <c r="I27" s="75"/>
      <c r="J27" s="36" t="s">
        <v>174</v>
      </c>
      <c r="K27" s="37"/>
      <c r="M27" s="68"/>
    </row>
    <row r="28" spans="2:13" ht="9.6" customHeight="1" x14ac:dyDescent="0.45">
      <c r="B28" s="108" t="s">
        <v>93</v>
      </c>
      <c r="C28" s="91">
        <v>1</v>
      </c>
      <c r="D28" s="21" t="str">
        <f>IFERROR(VLOOKUP($M28,入力シート!$A$3:$U$52,6)&amp;"","")</f>
        <v/>
      </c>
      <c r="E28" s="93" t="str">
        <f>IFERROR(VLOOKUP($M28,入力シート!$A$3:$U$52,7)&amp;"","")</f>
        <v/>
      </c>
      <c r="F28" s="96" t="str">
        <f>IFERROR(VLOOKUP($M28,入力シート!$A$3:$U$52,11)&amp;"","")</f>
        <v/>
      </c>
      <c r="G28" s="93" t="str">
        <f>IFERROR(VLOOKUP($M28,入力シート!$A$3:$U$52,12)&amp;"","")</f>
        <v/>
      </c>
      <c r="H28" s="22" t="str">
        <f>"〒 "&amp;IFERROR(VLOOKUP($M28,入力シート!$A$3:$U$52,14)&amp;"","")</f>
        <v xml:space="preserve">〒 </v>
      </c>
      <c r="I28" s="73" t="str">
        <f>"℡ "&amp;IFERROR(VLOOKUP($M28,入力シート!$A$3:$U$52,16)&amp;"","")</f>
        <v xml:space="preserve">℡ </v>
      </c>
      <c r="J28" s="23" t="str">
        <f>"〒 "&amp;IFERROR(VLOOKUP($M28,入力シート!$A$3:$U$52,17)&amp;"","")</f>
        <v xml:space="preserve">〒 </v>
      </c>
      <c r="K28" s="24" t="str">
        <f>"℡ "&amp;IFERROR(VLOOKUP($M28,入力シート!$A$3:$U$52,19)&amp;"","")</f>
        <v xml:space="preserve">℡ </v>
      </c>
      <c r="M28" s="99"/>
    </row>
    <row r="29" spans="2:13" ht="9.6" customHeight="1" x14ac:dyDescent="0.45">
      <c r="B29" s="109"/>
      <c r="C29" s="91"/>
      <c r="D29" s="100" t="str">
        <f>IFERROR(VLOOKUP($M28,入力シート!$A$3:$U$52,5)&amp;"","")</f>
        <v/>
      </c>
      <c r="E29" s="94" t="e">
        <f>VLOOKUP($M$17,入力シート!$A$3:$U$52,6)</f>
        <v>#N/A</v>
      </c>
      <c r="F29" s="97" t="e">
        <f>VLOOKUP($M$17,入力シート!$A$3:$U$52,6)</f>
        <v>#N/A</v>
      </c>
      <c r="G29" s="94" t="e">
        <f>VLOOKUP($M$17,入力シート!$A$3:$U$52,6)</f>
        <v>#N/A</v>
      </c>
      <c r="H29" s="102" t="str">
        <f>IFERROR(VLOOKUP($M28,入力シート!$A$3:$U$52,15)&amp;"","")</f>
        <v/>
      </c>
      <c r="I29" s="103" t="e">
        <f>VLOOKUP($M$17,入力シート!$A$3:$U$52,6)</f>
        <v>#N/A</v>
      </c>
      <c r="J29" s="102" t="str">
        <f>IFERROR(VLOOKUP($M28,入力シート!$A$3:$U$52,18)&amp;"","")</f>
        <v/>
      </c>
      <c r="K29" s="106" t="e">
        <f>VLOOKUP($M$17,入力シート!$A$3:$U$52,6)</f>
        <v>#N/A</v>
      </c>
      <c r="M29" s="99"/>
    </row>
    <row r="30" spans="2:13" ht="9.6" customHeight="1" x14ac:dyDescent="0.45">
      <c r="B30" s="109"/>
      <c r="C30" s="91"/>
      <c r="D30" s="101" t="e">
        <f>VLOOKUP($M$17,入力シート!$A$3:$U$52,6)</f>
        <v>#N/A</v>
      </c>
      <c r="E30" s="94" t="e">
        <f>VLOOKUP($M$17,入力シート!$A$3:$U$52,5)</f>
        <v>#N/A</v>
      </c>
      <c r="F30" s="97" t="e">
        <f>VLOOKUP($M$17,入力シート!$A$3:$U$52,5)</f>
        <v>#N/A</v>
      </c>
      <c r="G30" s="94" t="e">
        <f>VLOOKUP($M$17,入力シート!$A$3:$U$52,5)</f>
        <v>#N/A</v>
      </c>
      <c r="H30" s="102" t="e">
        <f>VLOOKUP($M$17,入力シート!$A$3:$U$52,5)</f>
        <v>#N/A</v>
      </c>
      <c r="I30" s="103" t="e">
        <f>VLOOKUP($M$17,入力シート!$A$3:$U$52,5)</f>
        <v>#N/A</v>
      </c>
      <c r="J30" s="102" t="e">
        <f>VLOOKUP($M$17,入力シート!$A$3:$U$52,5)</f>
        <v>#N/A</v>
      </c>
      <c r="K30" s="106" t="e">
        <f>VLOOKUP($M$17,入力シート!$A$3:$U$52,5)</f>
        <v>#N/A</v>
      </c>
      <c r="M30" s="99"/>
    </row>
    <row r="31" spans="2:13" ht="9.6" customHeight="1" x14ac:dyDescent="0.45">
      <c r="B31" s="109"/>
      <c r="C31" s="92"/>
      <c r="D31" s="25" t="str">
        <f>IFERROR(IF(VLOOKUP($M28,入力シート!$A$3:$U$52,8)=0,"",VLOOKUP($M28,入力シート!$A$3:$U$52,8)),"")</f>
        <v/>
      </c>
      <c r="E31" s="95" t="e">
        <f>VLOOKUP($M$17,入力シート!$A$3:$U$52,6)</f>
        <v>#N/A</v>
      </c>
      <c r="F31" s="98" t="e">
        <f>VLOOKUP($M$17,入力シート!$A$3:$U$52,6)</f>
        <v>#N/A</v>
      </c>
      <c r="G31" s="95" t="e">
        <f>VLOOKUP($M$17,入力シート!$A$3:$U$52,6)</f>
        <v>#N/A</v>
      </c>
      <c r="H31" s="71" t="s">
        <v>170</v>
      </c>
      <c r="I31" s="65" t="str">
        <f>IFERROR(VLOOKUP($M28,入力シート!$A$3:$U$52,20)&amp;"","")</f>
        <v/>
      </c>
      <c r="J31" s="80" t="s">
        <v>172</v>
      </c>
      <c r="K31" s="66" t="str">
        <f>IFERROR(VLOOKUP($M28,入力シート!$A$3:$U$52,21)&amp;"","")</f>
        <v/>
      </c>
      <c r="M31" s="99"/>
    </row>
    <row r="32" spans="2:13" ht="9.6" customHeight="1" x14ac:dyDescent="0.45">
      <c r="B32" s="109"/>
      <c r="C32" s="90">
        <v>2</v>
      </c>
      <c r="D32" s="21" t="str">
        <f>IFERROR(VLOOKUP($M32,入力シート!$A$3:$U$52,6)&amp;"","")</f>
        <v/>
      </c>
      <c r="E32" s="93" t="str">
        <f>IFERROR(VLOOKUP($M32,入力シート!$A$3:$U$52,7)&amp;"","")</f>
        <v/>
      </c>
      <c r="F32" s="96" t="str">
        <f>IFERROR(VLOOKUP($M32,入力シート!$A$3:$U$52,11)&amp;"","")</f>
        <v/>
      </c>
      <c r="G32" s="93" t="str">
        <f>IFERROR(VLOOKUP($M32,入力シート!$A$3:$U$52,12)&amp;"","")</f>
        <v/>
      </c>
      <c r="H32" s="22" t="str">
        <f>"〒 "&amp;IFERROR(VLOOKUP($M32,入力シート!$A$3:$U$52,14)&amp;"","")</f>
        <v xml:space="preserve">〒 </v>
      </c>
      <c r="I32" s="73" t="str">
        <f>"℡ "&amp;IFERROR(VLOOKUP($M32,入力シート!$A$3:$U$52,16)&amp;"","")</f>
        <v xml:space="preserve">℡ </v>
      </c>
      <c r="J32" s="23" t="str">
        <f>"〒 "&amp;IFERROR(VLOOKUP($M32,入力シート!$A$3:$U$52,17)&amp;"","")</f>
        <v xml:space="preserve">〒 </v>
      </c>
      <c r="K32" s="24" t="str">
        <f>"℡ "&amp;IFERROR(VLOOKUP($M32,入力シート!$A$3:$U$52,19)&amp;"","")</f>
        <v xml:space="preserve">℡ </v>
      </c>
      <c r="M32" s="99"/>
    </row>
    <row r="33" spans="2:13" ht="9.6" customHeight="1" x14ac:dyDescent="0.45">
      <c r="B33" s="109"/>
      <c r="C33" s="91"/>
      <c r="D33" s="100" t="str">
        <f>IFERROR(VLOOKUP($M32,入力シート!$A$3:$U$52,5)&amp;"","")</f>
        <v/>
      </c>
      <c r="E33" s="94" t="e">
        <f>VLOOKUP($M$17,入力シート!$A$3:$U$52,6)</f>
        <v>#N/A</v>
      </c>
      <c r="F33" s="97" t="e">
        <f>VLOOKUP($M$17,入力シート!$A$3:$U$52,6)</f>
        <v>#N/A</v>
      </c>
      <c r="G33" s="94" t="e">
        <f>VLOOKUP($M$17,入力シート!$A$3:$U$52,6)</f>
        <v>#N/A</v>
      </c>
      <c r="H33" s="102" t="str">
        <f>IFERROR(VLOOKUP($M32,入力シート!$A$3:$U$52,15)&amp;"","")</f>
        <v/>
      </c>
      <c r="I33" s="103" t="e">
        <f>VLOOKUP($M$17,入力シート!$A$3:$U$52,6)</f>
        <v>#N/A</v>
      </c>
      <c r="J33" s="102" t="str">
        <f>IFERROR(VLOOKUP($M32,入力シート!$A$3:$U$52,18)&amp;"","")</f>
        <v/>
      </c>
      <c r="K33" s="106" t="e">
        <f>VLOOKUP($M$17,入力シート!$A$3:$U$52,6)</f>
        <v>#N/A</v>
      </c>
      <c r="M33" s="99"/>
    </row>
    <row r="34" spans="2:13" ht="9.6" customHeight="1" x14ac:dyDescent="0.45">
      <c r="B34" s="109"/>
      <c r="C34" s="91"/>
      <c r="D34" s="101" t="e">
        <f>VLOOKUP($M$17,入力シート!$A$3:$U$52,6)</f>
        <v>#N/A</v>
      </c>
      <c r="E34" s="94" t="e">
        <f>VLOOKUP($M$17,入力シート!$A$3:$U$52,5)</f>
        <v>#N/A</v>
      </c>
      <c r="F34" s="97" t="e">
        <f>VLOOKUP($M$17,入力シート!$A$3:$U$52,5)</f>
        <v>#N/A</v>
      </c>
      <c r="G34" s="94" t="e">
        <f>VLOOKUP($M$17,入力シート!$A$3:$U$52,5)</f>
        <v>#N/A</v>
      </c>
      <c r="H34" s="104" t="e">
        <f>VLOOKUP($M$17,入力シート!$A$3:$U$52,5)</f>
        <v>#N/A</v>
      </c>
      <c r="I34" s="105" t="e">
        <f>VLOOKUP($M$17,入力シート!$A$3:$U$52,5)</f>
        <v>#N/A</v>
      </c>
      <c r="J34" s="104" t="e">
        <f>VLOOKUP($M$17,入力シート!$A$3:$U$52,5)</f>
        <v>#N/A</v>
      </c>
      <c r="K34" s="107" t="e">
        <f>VLOOKUP($M$17,入力シート!$A$3:$U$52,5)</f>
        <v>#N/A</v>
      </c>
      <c r="M34" s="99"/>
    </row>
    <row r="35" spans="2:13" ht="9.6" customHeight="1" x14ac:dyDescent="0.45">
      <c r="B35" s="109"/>
      <c r="C35" s="92"/>
      <c r="D35" s="25" t="str">
        <f>IFERROR(IF(VLOOKUP($M32,入力シート!$A$3:$U$52,8)=0,"",VLOOKUP($M32,入力シート!$A$3:$U$52,8)),"")</f>
        <v/>
      </c>
      <c r="E35" s="95" t="e">
        <f>VLOOKUP($M$17,入力シート!$A$3:$U$52,6)</f>
        <v>#N/A</v>
      </c>
      <c r="F35" s="98" t="e">
        <f>VLOOKUP($M$17,入力シート!$A$3:$U$52,6)</f>
        <v>#N/A</v>
      </c>
      <c r="G35" s="95" t="e">
        <f>VLOOKUP($M$17,入力シート!$A$3:$U$52,6)</f>
        <v>#N/A</v>
      </c>
      <c r="H35" s="28" t="s">
        <v>170</v>
      </c>
      <c r="I35" s="67" t="str">
        <f>IFERROR(VLOOKUP($M32,入力シート!$A$3:$U$52,20)&amp;"","")</f>
        <v/>
      </c>
      <c r="J35" s="29" t="s">
        <v>172</v>
      </c>
      <c r="K35" s="26" t="str">
        <f>IFERROR(VLOOKUP($M32,入力シート!$A$3:$U$52,21)&amp;"","")</f>
        <v/>
      </c>
      <c r="M35" s="99"/>
    </row>
    <row r="36" spans="2:13" ht="9.6" customHeight="1" x14ac:dyDescent="0.45">
      <c r="B36" s="109"/>
      <c r="C36" s="91">
        <v>3</v>
      </c>
      <c r="D36" s="21" t="str">
        <f>IFERROR(VLOOKUP($M36,入力シート!$A$3:$U$52,6)&amp;"","")</f>
        <v/>
      </c>
      <c r="E36" s="93" t="str">
        <f>IFERROR(VLOOKUP($M36,入力シート!$A$3:$U$52,7)&amp;"","")</f>
        <v/>
      </c>
      <c r="F36" s="96" t="str">
        <f>IFERROR(VLOOKUP($M36,入力シート!$A$3:$U$52,11)&amp;"","")</f>
        <v/>
      </c>
      <c r="G36" s="93" t="str">
        <f>IFERROR(VLOOKUP($M36,入力シート!$A$3:$U$52,12)&amp;"","")</f>
        <v/>
      </c>
      <c r="H36" s="22" t="str">
        <f>"〒 "&amp;IFERROR(VLOOKUP($M36,入力シート!$A$3:$U$52,14)&amp;"","")</f>
        <v xml:space="preserve">〒 </v>
      </c>
      <c r="I36" s="73" t="str">
        <f>"℡ "&amp;IFERROR(VLOOKUP($M36,入力シート!$A$3:$U$52,16)&amp;"","")</f>
        <v xml:space="preserve">℡ </v>
      </c>
      <c r="J36" s="23" t="str">
        <f>"〒 "&amp;IFERROR(VLOOKUP($M36,入力シート!$A$3:$U$52,17)&amp;"","")</f>
        <v xml:space="preserve">〒 </v>
      </c>
      <c r="K36" s="24" t="str">
        <f>"℡ "&amp;IFERROR(VLOOKUP($M36,入力シート!$A$3:$U$52,19)&amp;"","")</f>
        <v xml:space="preserve">℡ </v>
      </c>
      <c r="M36" s="99"/>
    </row>
    <row r="37" spans="2:13" ht="9.6" customHeight="1" x14ac:dyDescent="0.45">
      <c r="B37" s="109"/>
      <c r="C37" s="91"/>
      <c r="D37" s="100" t="str">
        <f>IFERROR(VLOOKUP($M36,入力シート!$A$3:$U$52,5)&amp;"","")</f>
        <v/>
      </c>
      <c r="E37" s="94" t="e">
        <f>VLOOKUP($M$17,入力シート!$A$3:$U$52,6)</f>
        <v>#N/A</v>
      </c>
      <c r="F37" s="97" t="e">
        <f>VLOOKUP($M$17,入力シート!$A$3:$U$52,6)</f>
        <v>#N/A</v>
      </c>
      <c r="G37" s="94" t="e">
        <f>VLOOKUP($M$17,入力シート!$A$3:$U$52,6)</f>
        <v>#N/A</v>
      </c>
      <c r="H37" s="102" t="str">
        <f>IFERROR(VLOOKUP($M36,入力シート!$A$3:$U$52,15)&amp;"","")</f>
        <v/>
      </c>
      <c r="I37" s="103" t="e">
        <f>VLOOKUP($M$17,入力シート!$A$3:$U$52,6)</f>
        <v>#N/A</v>
      </c>
      <c r="J37" s="102" t="str">
        <f>IFERROR(VLOOKUP($M36,入力シート!$A$3:$U$52,18)&amp;"","")</f>
        <v/>
      </c>
      <c r="K37" s="106" t="e">
        <f>VLOOKUP($M$17,入力シート!$A$3:$U$52,6)</f>
        <v>#N/A</v>
      </c>
      <c r="M37" s="99"/>
    </row>
    <row r="38" spans="2:13" ht="9.6" customHeight="1" x14ac:dyDescent="0.45">
      <c r="B38" s="109"/>
      <c r="C38" s="91"/>
      <c r="D38" s="101" t="e">
        <f>VLOOKUP($M$17,入力シート!$A$3:$U$52,6)</f>
        <v>#N/A</v>
      </c>
      <c r="E38" s="94" t="e">
        <f>VLOOKUP($M$17,入力シート!$A$3:$U$52,5)</f>
        <v>#N/A</v>
      </c>
      <c r="F38" s="97" t="e">
        <f>VLOOKUP($M$17,入力シート!$A$3:$U$52,5)</f>
        <v>#N/A</v>
      </c>
      <c r="G38" s="94" t="e">
        <f>VLOOKUP($M$17,入力シート!$A$3:$U$52,5)</f>
        <v>#N/A</v>
      </c>
      <c r="H38" s="102" t="e">
        <f>VLOOKUP($M$17,入力シート!$A$3:$U$52,5)</f>
        <v>#N/A</v>
      </c>
      <c r="I38" s="103" t="e">
        <f>VLOOKUP($M$17,入力シート!$A$3:$U$52,5)</f>
        <v>#N/A</v>
      </c>
      <c r="J38" s="102" t="e">
        <f>VLOOKUP($M$17,入力シート!$A$3:$U$52,5)</f>
        <v>#N/A</v>
      </c>
      <c r="K38" s="106" t="e">
        <f>VLOOKUP($M$17,入力シート!$A$3:$U$52,5)</f>
        <v>#N/A</v>
      </c>
      <c r="M38" s="99"/>
    </row>
    <row r="39" spans="2:13" ht="9.6" customHeight="1" x14ac:dyDescent="0.45">
      <c r="B39" s="109"/>
      <c r="C39" s="92"/>
      <c r="D39" s="25" t="str">
        <f>IFERROR(IF(VLOOKUP($M36,入力シート!$A$3:$U$52,8)=0,"",VLOOKUP($M36,入力シート!$A$3:$U$52,8)),"")</f>
        <v/>
      </c>
      <c r="E39" s="95" t="e">
        <f>VLOOKUP($M$17,入力シート!$A$3:$U$52,6)</f>
        <v>#N/A</v>
      </c>
      <c r="F39" s="98" t="e">
        <f>VLOOKUP($M$17,入力シート!$A$3:$U$52,6)</f>
        <v>#N/A</v>
      </c>
      <c r="G39" s="95" t="e">
        <f>VLOOKUP($M$17,入力シート!$A$3:$U$52,6)</f>
        <v>#N/A</v>
      </c>
      <c r="H39" s="71" t="s">
        <v>170</v>
      </c>
      <c r="I39" s="65" t="str">
        <f>IFERROR(VLOOKUP($M36,入力シート!$A$3:$U$52,20)&amp;"","")</f>
        <v/>
      </c>
      <c r="J39" s="80" t="s">
        <v>172</v>
      </c>
      <c r="K39" s="66" t="str">
        <f>IFERROR(VLOOKUP($M36,入力シート!$A$3:$U$52,21)&amp;"","")</f>
        <v/>
      </c>
      <c r="M39" s="99"/>
    </row>
    <row r="40" spans="2:13" ht="9.6" customHeight="1" x14ac:dyDescent="0.45">
      <c r="B40" s="109"/>
      <c r="C40" s="90">
        <v>4</v>
      </c>
      <c r="D40" s="21" t="str">
        <f>IFERROR(VLOOKUP($M40,入力シート!$A$3:$U$52,6)&amp;"","")</f>
        <v/>
      </c>
      <c r="E40" s="93" t="str">
        <f>IFERROR(VLOOKUP($M40,入力シート!$A$3:$U$52,7)&amp;"","")</f>
        <v/>
      </c>
      <c r="F40" s="96" t="str">
        <f>IFERROR(VLOOKUP($M40,入力シート!$A$3:$U$52,11)&amp;"","")</f>
        <v/>
      </c>
      <c r="G40" s="93" t="str">
        <f>IFERROR(VLOOKUP($M40,入力シート!$A$3:$U$52,12)&amp;"","")</f>
        <v/>
      </c>
      <c r="H40" s="22" t="str">
        <f>"〒 "&amp;IFERROR(VLOOKUP($M40,入力シート!$A$3:$U$52,14)&amp;"","")</f>
        <v xml:space="preserve">〒 </v>
      </c>
      <c r="I40" s="73" t="str">
        <f>"℡ "&amp;IFERROR(VLOOKUP($M40,入力シート!$A$3:$U$52,16)&amp;"","")</f>
        <v xml:space="preserve">℡ </v>
      </c>
      <c r="J40" s="23" t="str">
        <f>"〒 "&amp;IFERROR(VLOOKUP($M40,入力シート!$A$3:$U$52,17)&amp;"","")</f>
        <v xml:space="preserve">〒 </v>
      </c>
      <c r="K40" s="24" t="str">
        <f>"℡ "&amp;IFERROR(VLOOKUP($M40,入力シート!$A$3:$U$52,19)&amp;"","")</f>
        <v xml:space="preserve">℡ </v>
      </c>
      <c r="M40" s="99"/>
    </row>
    <row r="41" spans="2:13" ht="9.6" customHeight="1" x14ac:dyDescent="0.45">
      <c r="B41" s="109"/>
      <c r="C41" s="91"/>
      <c r="D41" s="100" t="str">
        <f>IFERROR(VLOOKUP($M40,入力シート!$A$3:$U$52,5)&amp;"","")</f>
        <v/>
      </c>
      <c r="E41" s="94" t="e">
        <f>VLOOKUP($M$17,入力シート!$A$3:$U$52,6)</f>
        <v>#N/A</v>
      </c>
      <c r="F41" s="97" t="e">
        <f>VLOOKUP($M$17,入力シート!$A$3:$U$52,6)</f>
        <v>#N/A</v>
      </c>
      <c r="G41" s="94" t="e">
        <f>VLOOKUP($M$17,入力シート!$A$3:$U$52,6)</f>
        <v>#N/A</v>
      </c>
      <c r="H41" s="102" t="str">
        <f>IFERROR(VLOOKUP($M40,入力シート!$A$3:$U$52,15)&amp;"","")</f>
        <v/>
      </c>
      <c r="I41" s="103" t="e">
        <f>VLOOKUP($M$17,入力シート!$A$3:$U$52,6)</f>
        <v>#N/A</v>
      </c>
      <c r="J41" s="102" t="str">
        <f>IFERROR(VLOOKUP($M40,入力シート!$A$3:$U$52,18)&amp;"","")</f>
        <v/>
      </c>
      <c r="K41" s="106" t="e">
        <f>VLOOKUP($M$17,入力シート!$A$3:$U$52,6)</f>
        <v>#N/A</v>
      </c>
      <c r="M41" s="99"/>
    </row>
    <row r="42" spans="2:13" ht="9.6" customHeight="1" x14ac:dyDescent="0.45">
      <c r="B42" s="109"/>
      <c r="C42" s="91"/>
      <c r="D42" s="101" t="e">
        <f>VLOOKUP($M$17,入力シート!$A$3:$U$52,6)</f>
        <v>#N/A</v>
      </c>
      <c r="E42" s="94" t="e">
        <f>VLOOKUP($M$17,入力シート!$A$3:$U$52,5)</f>
        <v>#N/A</v>
      </c>
      <c r="F42" s="97" t="e">
        <f>VLOOKUP($M$17,入力シート!$A$3:$U$52,5)</f>
        <v>#N/A</v>
      </c>
      <c r="G42" s="94" t="e">
        <f>VLOOKUP($M$17,入力シート!$A$3:$U$52,5)</f>
        <v>#N/A</v>
      </c>
      <c r="H42" s="104" t="e">
        <f>VLOOKUP($M$17,入力シート!$A$3:$U$52,5)</f>
        <v>#N/A</v>
      </c>
      <c r="I42" s="105" t="e">
        <f>VLOOKUP($M$17,入力シート!$A$3:$U$52,5)</f>
        <v>#N/A</v>
      </c>
      <c r="J42" s="104" t="e">
        <f>VLOOKUP($M$17,入力シート!$A$3:$U$52,5)</f>
        <v>#N/A</v>
      </c>
      <c r="K42" s="107" t="e">
        <f>VLOOKUP($M$17,入力シート!$A$3:$U$52,5)</f>
        <v>#N/A</v>
      </c>
      <c r="M42" s="99"/>
    </row>
    <row r="43" spans="2:13" ht="9.6" customHeight="1" x14ac:dyDescent="0.45">
      <c r="B43" s="109"/>
      <c r="C43" s="92"/>
      <c r="D43" s="25" t="str">
        <f>IFERROR(IF(VLOOKUP($M40,入力シート!$A$3:$U$52,8)=0,"",VLOOKUP($M40,入力シート!$A$3:$U$52,8)),"")</f>
        <v/>
      </c>
      <c r="E43" s="95" t="e">
        <f>VLOOKUP($M$17,入力シート!$A$3:$U$52,6)</f>
        <v>#N/A</v>
      </c>
      <c r="F43" s="98" t="e">
        <f>VLOOKUP($M$17,入力シート!$A$3:$U$52,6)</f>
        <v>#N/A</v>
      </c>
      <c r="G43" s="95" t="e">
        <f>VLOOKUP($M$17,入力シート!$A$3:$U$52,6)</f>
        <v>#N/A</v>
      </c>
      <c r="H43" s="28" t="s">
        <v>170</v>
      </c>
      <c r="I43" s="67" t="str">
        <f>IFERROR(VLOOKUP($M40,入力シート!$A$3:$U$52,20)&amp;"","")</f>
        <v/>
      </c>
      <c r="J43" s="29" t="s">
        <v>172</v>
      </c>
      <c r="K43" s="26" t="str">
        <f>IFERROR(VLOOKUP($M40,入力シート!$A$3:$U$52,21)&amp;"","")</f>
        <v/>
      </c>
      <c r="M43" s="99"/>
    </row>
    <row r="44" spans="2:13" ht="9.6" customHeight="1" x14ac:dyDescent="0.45">
      <c r="B44" s="109"/>
      <c r="C44" s="91">
        <v>5</v>
      </c>
      <c r="D44" s="21" t="str">
        <f>IFERROR(VLOOKUP($M44,入力シート!$A$3:$U$52,6)&amp;"","")</f>
        <v/>
      </c>
      <c r="E44" s="93" t="str">
        <f>IFERROR(VLOOKUP($M44,入力シート!$A$3:$U$52,7)&amp;"","")</f>
        <v/>
      </c>
      <c r="F44" s="96" t="str">
        <f>IFERROR(VLOOKUP($M44,入力シート!$A$3:$U$52,11)&amp;"","")</f>
        <v/>
      </c>
      <c r="G44" s="93" t="str">
        <f>IFERROR(VLOOKUP($M44,入力シート!$A$3:$U$52,12)&amp;"","")</f>
        <v/>
      </c>
      <c r="H44" s="22" t="str">
        <f>"〒 "&amp;IFERROR(VLOOKUP($M44,入力シート!$A$3:$U$52,14)&amp;"","")</f>
        <v xml:space="preserve">〒 </v>
      </c>
      <c r="I44" s="73" t="str">
        <f>"℡ "&amp;IFERROR(VLOOKUP($M44,入力シート!$A$3:$U$52,16)&amp;"","")</f>
        <v xml:space="preserve">℡ </v>
      </c>
      <c r="J44" s="23" t="str">
        <f>"〒 "&amp;IFERROR(VLOOKUP($M44,入力シート!$A$3:$U$52,17)&amp;"","")</f>
        <v xml:space="preserve">〒 </v>
      </c>
      <c r="K44" s="24" t="str">
        <f>"℡ "&amp;IFERROR(VLOOKUP($M44,入力シート!$A$3:$U$52,19)&amp;"","")</f>
        <v xml:space="preserve">℡ </v>
      </c>
      <c r="M44" s="99"/>
    </row>
    <row r="45" spans="2:13" ht="9.6" customHeight="1" x14ac:dyDescent="0.45">
      <c r="B45" s="109"/>
      <c r="C45" s="91"/>
      <c r="D45" s="100" t="str">
        <f>IFERROR(VLOOKUP($M44,入力シート!$A$3:$U$52,5)&amp;"","")</f>
        <v/>
      </c>
      <c r="E45" s="94" t="e">
        <f>VLOOKUP($M$17,入力シート!$A$3:$U$52,6)</f>
        <v>#N/A</v>
      </c>
      <c r="F45" s="97" t="e">
        <f>VLOOKUP($M$17,入力シート!$A$3:$U$52,6)</f>
        <v>#N/A</v>
      </c>
      <c r="G45" s="94" t="e">
        <f>VLOOKUP($M$17,入力シート!$A$3:$U$52,6)</f>
        <v>#N/A</v>
      </c>
      <c r="H45" s="102" t="str">
        <f>IFERROR(VLOOKUP($M44,入力シート!$A$3:$U$52,15)&amp;"","")</f>
        <v/>
      </c>
      <c r="I45" s="103" t="e">
        <f>VLOOKUP($M$17,入力シート!$A$3:$U$52,6)</f>
        <v>#N/A</v>
      </c>
      <c r="J45" s="102" t="str">
        <f>IFERROR(VLOOKUP($M44,入力シート!$A$3:$U$52,18)&amp;"","")</f>
        <v/>
      </c>
      <c r="K45" s="106" t="e">
        <f>VLOOKUP($M$17,入力シート!$A$3:$U$52,6)</f>
        <v>#N/A</v>
      </c>
      <c r="M45" s="99"/>
    </row>
    <row r="46" spans="2:13" ht="9.6" customHeight="1" x14ac:dyDescent="0.45">
      <c r="B46" s="109"/>
      <c r="C46" s="91"/>
      <c r="D46" s="101" t="e">
        <f>VLOOKUP($M$17,入力シート!$A$3:$U$52,6)</f>
        <v>#N/A</v>
      </c>
      <c r="E46" s="94" t="e">
        <f>VLOOKUP($M$17,入力シート!$A$3:$U$52,5)</f>
        <v>#N/A</v>
      </c>
      <c r="F46" s="97" t="e">
        <f>VLOOKUP($M$17,入力シート!$A$3:$U$52,5)</f>
        <v>#N/A</v>
      </c>
      <c r="G46" s="94" t="e">
        <f>VLOOKUP($M$17,入力シート!$A$3:$U$52,5)</f>
        <v>#N/A</v>
      </c>
      <c r="H46" s="102" t="e">
        <f>VLOOKUP($M$17,入力シート!$A$3:$U$52,5)</f>
        <v>#N/A</v>
      </c>
      <c r="I46" s="103" t="e">
        <f>VLOOKUP($M$17,入力シート!$A$3:$U$52,5)</f>
        <v>#N/A</v>
      </c>
      <c r="J46" s="102" t="e">
        <f>VLOOKUP($M$17,入力シート!$A$3:$U$52,5)</f>
        <v>#N/A</v>
      </c>
      <c r="K46" s="106" t="e">
        <f>VLOOKUP($M$17,入力シート!$A$3:$U$52,5)</f>
        <v>#N/A</v>
      </c>
      <c r="M46" s="99"/>
    </row>
    <row r="47" spans="2:13" ht="9.6" customHeight="1" x14ac:dyDescent="0.45">
      <c r="B47" s="109"/>
      <c r="C47" s="92"/>
      <c r="D47" s="25" t="str">
        <f>IFERROR(IF(VLOOKUP($M44,入力シート!$A$3:$U$52,8)=0,"",VLOOKUP($M44,入力シート!$A$3:$U$52,8)),"")</f>
        <v/>
      </c>
      <c r="E47" s="95" t="e">
        <f>VLOOKUP($M$17,入力シート!$A$3:$U$52,6)</f>
        <v>#N/A</v>
      </c>
      <c r="F47" s="98" t="e">
        <f>VLOOKUP($M$17,入力シート!$A$3:$U$52,6)</f>
        <v>#N/A</v>
      </c>
      <c r="G47" s="95" t="e">
        <f>VLOOKUP($M$17,入力シート!$A$3:$U$52,6)</f>
        <v>#N/A</v>
      </c>
      <c r="H47" s="71" t="s">
        <v>170</v>
      </c>
      <c r="I47" s="65" t="str">
        <f>IFERROR(VLOOKUP($M44,入力シート!$A$3:$U$52,20)&amp;"","")</f>
        <v/>
      </c>
      <c r="J47" s="80" t="s">
        <v>172</v>
      </c>
      <c r="K47" s="66" t="str">
        <f>IFERROR(VLOOKUP($M44,入力シート!$A$3:$U$52,21)&amp;"","")</f>
        <v/>
      </c>
      <c r="M47" s="99"/>
    </row>
    <row r="48" spans="2:13" ht="9.6" customHeight="1" x14ac:dyDescent="0.45">
      <c r="B48" s="109"/>
      <c r="C48" s="90">
        <v>6</v>
      </c>
      <c r="D48" s="21" t="str">
        <f>IFERROR(VLOOKUP($M48,入力シート!$A$3:$U$52,6)&amp;"","")</f>
        <v/>
      </c>
      <c r="E48" s="93" t="str">
        <f>IFERROR(VLOOKUP($M48,入力シート!$A$3:$U$52,7)&amp;"","")</f>
        <v/>
      </c>
      <c r="F48" s="96" t="str">
        <f>IFERROR(VLOOKUP($M48,入力シート!$A$3:$U$52,11)&amp;"","")</f>
        <v/>
      </c>
      <c r="G48" s="93" t="str">
        <f>IFERROR(VLOOKUP($M48,入力シート!$A$3:$U$52,12)&amp;"","")</f>
        <v/>
      </c>
      <c r="H48" s="22" t="str">
        <f>"〒 "&amp;IFERROR(VLOOKUP($M48,入力シート!$A$3:$U$52,14)&amp;"","")</f>
        <v xml:space="preserve">〒 </v>
      </c>
      <c r="I48" s="73" t="str">
        <f>"℡ "&amp;IFERROR(VLOOKUP($M48,入力シート!$A$3:$U$52,16)&amp;"","")</f>
        <v xml:space="preserve">℡ </v>
      </c>
      <c r="J48" s="23" t="str">
        <f>"〒 "&amp;IFERROR(VLOOKUP($M48,入力シート!$A$3:$U$52,17)&amp;"","")</f>
        <v xml:space="preserve">〒 </v>
      </c>
      <c r="K48" s="24" t="str">
        <f>"℡ "&amp;IFERROR(VLOOKUP($M48,入力シート!$A$3:$U$52,19)&amp;"","")</f>
        <v xml:space="preserve">℡ </v>
      </c>
      <c r="M48" s="99"/>
    </row>
    <row r="49" spans="2:13" ht="9.6" customHeight="1" x14ac:dyDescent="0.45">
      <c r="B49" s="109"/>
      <c r="C49" s="91"/>
      <c r="D49" s="100" t="str">
        <f>IFERROR(VLOOKUP($M48,入力シート!$A$3:$U$52,5)&amp;"","")</f>
        <v/>
      </c>
      <c r="E49" s="94" t="e">
        <f>VLOOKUP($M$17,入力シート!$A$3:$U$52,6)</f>
        <v>#N/A</v>
      </c>
      <c r="F49" s="97" t="e">
        <f>VLOOKUP($M$17,入力シート!$A$3:$U$52,6)</f>
        <v>#N/A</v>
      </c>
      <c r="G49" s="94" t="e">
        <f>VLOOKUP($M$17,入力シート!$A$3:$U$52,6)</f>
        <v>#N/A</v>
      </c>
      <c r="H49" s="102" t="str">
        <f>IFERROR(VLOOKUP($M48,入力シート!$A$3:$U$52,15)&amp;"","")</f>
        <v/>
      </c>
      <c r="I49" s="103" t="e">
        <f>VLOOKUP($M$17,入力シート!$A$3:$U$52,6)</f>
        <v>#N/A</v>
      </c>
      <c r="J49" s="102" t="str">
        <f>IFERROR(VLOOKUP($M48,入力シート!$A$3:$U$52,18)&amp;"","")</f>
        <v/>
      </c>
      <c r="K49" s="106" t="e">
        <f>VLOOKUP($M$17,入力シート!$A$3:$U$52,6)</f>
        <v>#N/A</v>
      </c>
      <c r="M49" s="99"/>
    </row>
    <row r="50" spans="2:13" ht="9.6" customHeight="1" x14ac:dyDescent="0.45">
      <c r="B50" s="109"/>
      <c r="C50" s="91"/>
      <c r="D50" s="101" t="e">
        <f>VLOOKUP($M$17,入力シート!$A$3:$U$52,6)</f>
        <v>#N/A</v>
      </c>
      <c r="E50" s="94" t="e">
        <f>VLOOKUP($M$17,入力シート!$A$3:$U$52,5)</f>
        <v>#N/A</v>
      </c>
      <c r="F50" s="97" t="e">
        <f>VLOOKUP($M$17,入力シート!$A$3:$U$52,5)</f>
        <v>#N/A</v>
      </c>
      <c r="G50" s="94" t="e">
        <f>VLOOKUP($M$17,入力シート!$A$3:$U$52,5)</f>
        <v>#N/A</v>
      </c>
      <c r="H50" s="104" t="e">
        <f>VLOOKUP($M$17,入力シート!$A$3:$U$52,5)</f>
        <v>#N/A</v>
      </c>
      <c r="I50" s="105" t="e">
        <f>VLOOKUP($M$17,入力シート!$A$3:$U$52,5)</f>
        <v>#N/A</v>
      </c>
      <c r="J50" s="104" t="e">
        <f>VLOOKUP($M$17,入力シート!$A$3:$U$52,5)</f>
        <v>#N/A</v>
      </c>
      <c r="K50" s="107" t="e">
        <f>VLOOKUP($M$17,入力シート!$A$3:$U$52,5)</f>
        <v>#N/A</v>
      </c>
      <c r="M50" s="99"/>
    </row>
    <row r="51" spans="2:13" ht="9.6" customHeight="1" x14ac:dyDescent="0.45">
      <c r="B51" s="109"/>
      <c r="C51" s="92"/>
      <c r="D51" s="25" t="str">
        <f>IFERROR(IF(VLOOKUP($M48,入力シート!$A$3:$U$52,8)=0,"",VLOOKUP($M48,入力シート!$A$3:$U$52,8)),"")</f>
        <v/>
      </c>
      <c r="E51" s="95" t="e">
        <f>VLOOKUP($M$17,入力シート!$A$3:$U$52,6)</f>
        <v>#N/A</v>
      </c>
      <c r="F51" s="98" t="e">
        <f>VLOOKUP($M$17,入力シート!$A$3:$U$52,6)</f>
        <v>#N/A</v>
      </c>
      <c r="G51" s="95" t="e">
        <f>VLOOKUP($M$17,入力シート!$A$3:$U$52,6)</f>
        <v>#N/A</v>
      </c>
      <c r="H51" s="28" t="s">
        <v>170</v>
      </c>
      <c r="I51" s="67" t="str">
        <f>IFERROR(VLOOKUP($M48,入力シート!$A$3:$U$52,20)&amp;"","")</f>
        <v/>
      </c>
      <c r="J51" s="29" t="s">
        <v>172</v>
      </c>
      <c r="K51" s="26" t="str">
        <f>IFERROR(VLOOKUP($M48,入力シート!$A$3:$U$52,21)&amp;"","")</f>
        <v/>
      </c>
      <c r="M51" s="99"/>
    </row>
    <row r="52" spans="2:13" ht="9.6" customHeight="1" x14ac:dyDescent="0.45">
      <c r="B52" s="109"/>
      <c r="C52" s="91">
        <v>7</v>
      </c>
      <c r="D52" s="21" t="str">
        <f>IFERROR(VLOOKUP($M52,入力シート!$A$3:$U$52,6)&amp;"","")</f>
        <v/>
      </c>
      <c r="E52" s="93" t="str">
        <f>IFERROR(VLOOKUP($M52,入力シート!$A$3:$U$52,7)&amp;"","")</f>
        <v/>
      </c>
      <c r="F52" s="96" t="str">
        <f>IFERROR(VLOOKUP($M52,入力シート!$A$3:$U$52,11)&amp;"","")</f>
        <v/>
      </c>
      <c r="G52" s="93" t="str">
        <f>IFERROR(VLOOKUP($M52,入力シート!$A$3:$U$52,12)&amp;"","")</f>
        <v/>
      </c>
      <c r="H52" s="22" t="str">
        <f>"〒 "&amp;IFERROR(VLOOKUP($M52,入力シート!$A$3:$U$52,14)&amp;"","")</f>
        <v xml:space="preserve">〒 </v>
      </c>
      <c r="I52" s="73" t="str">
        <f>"℡ "&amp;IFERROR(VLOOKUP($M52,入力シート!$A$3:$U$52,16)&amp;"","")</f>
        <v xml:space="preserve">℡ </v>
      </c>
      <c r="J52" s="23" t="str">
        <f>"〒 "&amp;IFERROR(VLOOKUP($M52,入力シート!$A$3:$U$52,17)&amp;"","")</f>
        <v xml:space="preserve">〒 </v>
      </c>
      <c r="K52" s="24" t="str">
        <f>"℡ "&amp;IFERROR(VLOOKUP($M52,入力シート!$A$3:$U$52,19)&amp;"","")</f>
        <v xml:space="preserve">℡ </v>
      </c>
      <c r="M52" s="99"/>
    </row>
    <row r="53" spans="2:13" ht="9.6" customHeight="1" x14ac:dyDescent="0.45">
      <c r="B53" s="109"/>
      <c r="C53" s="91"/>
      <c r="D53" s="100" t="str">
        <f>IFERROR(VLOOKUP($M52,入力シート!$A$3:$U$52,5)&amp;"","")</f>
        <v/>
      </c>
      <c r="E53" s="94" t="e">
        <f>VLOOKUP($M$17,入力シート!$A$3:$U$52,6)</f>
        <v>#N/A</v>
      </c>
      <c r="F53" s="97" t="e">
        <f>VLOOKUP($M$17,入力シート!$A$3:$U$52,6)</f>
        <v>#N/A</v>
      </c>
      <c r="G53" s="94" t="e">
        <f>VLOOKUP($M$17,入力シート!$A$3:$U$52,6)</f>
        <v>#N/A</v>
      </c>
      <c r="H53" s="102" t="str">
        <f>IFERROR(VLOOKUP($M52,入力シート!$A$3:$U$52,15)&amp;"","")</f>
        <v/>
      </c>
      <c r="I53" s="103" t="e">
        <f>VLOOKUP($M$17,入力シート!$A$3:$U$52,6)</f>
        <v>#N/A</v>
      </c>
      <c r="J53" s="102" t="str">
        <f>IFERROR(VLOOKUP($M52,入力シート!$A$3:$U$52,18)&amp;"","")</f>
        <v/>
      </c>
      <c r="K53" s="106" t="e">
        <f>VLOOKUP($M$17,入力シート!$A$3:$U$52,6)</f>
        <v>#N/A</v>
      </c>
      <c r="M53" s="99"/>
    </row>
    <row r="54" spans="2:13" ht="9.6" customHeight="1" x14ac:dyDescent="0.45">
      <c r="B54" s="109"/>
      <c r="C54" s="91"/>
      <c r="D54" s="101" t="e">
        <f>VLOOKUP($M$17,入力シート!$A$3:$U$52,6)</f>
        <v>#N/A</v>
      </c>
      <c r="E54" s="94" t="e">
        <f>VLOOKUP($M$17,入力シート!$A$3:$U$52,5)</f>
        <v>#N/A</v>
      </c>
      <c r="F54" s="97" t="e">
        <f>VLOOKUP($M$17,入力シート!$A$3:$U$52,5)</f>
        <v>#N/A</v>
      </c>
      <c r="G54" s="94" t="e">
        <f>VLOOKUP($M$17,入力シート!$A$3:$U$52,5)</f>
        <v>#N/A</v>
      </c>
      <c r="H54" s="102" t="e">
        <f>VLOOKUP($M$17,入力シート!$A$3:$U$52,5)</f>
        <v>#N/A</v>
      </c>
      <c r="I54" s="103" t="e">
        <f>VLOOKUP($M$17,入力シート!$A$3:$U$52,5)</f>
        <v>#N/A</v>
      </c>
      <c r="J54" s="102" t="e">
        <f>VLOOKUP($M$17,入力シート!$A$3:$U$52,5)</f>
        <v>#N/A</v>
      </c>
      <c r="K54" s="106" t="e">
        <f>VLOOKUP($M$17,入力シート!$A$3:$U$52,5)</f>
        <v>#N/A</v>
      </c>
      <c r="M54" s="99"/>
    </row>
    <row r="55" spans="2:13" ht="9.6" customHeight="1" x14ac:dyDescent="0.45">
      <c r="B55" s="109"/>
      <c r="C55" s="92"/>
      <c r="D55" s="25" t="str">
        <f>IFERROR(IF(VLOOKUP($M52,入力シート!$A$3:$U$52,8)=0,"",VLOOKUP($M52,入力シート!$A$3:$U$52,8)),"")</f>
        <v/>
      </c>
      <c r="E55" s="95" t="e">
        <f>VLOOKUP($M$17,入力シート!$A$3:$U$52,6)</f>
        <v>#N/A</v>
      </c>
      <c r="F55" s="98" t="e">
        <f>VLOOKUP($M$17,入力シート!$A$3:$U$52,6)</f>
        <v>#N/A</v>
      </c>
      <c r="G55" s="95" t="e">
        <f>VLOOKUP($M$17,入力シート!$A$3:$U$52,6)</f>
        <v>#N/A</v>
      </c>
      <c r="H55" s="71" t="s">
        <v>170</v>
      </c>
      <c r="I55" s="65" t="str">
        <f>IFERROR(VLOOKUP($M52,入力シート!$A$3:$U$52,20)&amp;"","")</f>
        <v/>
      </c>
      <c r="J55" s="80" t="s">
        <v>172</v>
      </c>
      <c r="K55" s="66" t="str">
        <f>IFERROR(VLOOKUP($M52,入力シート!$A$3:$U$52,21)&amp;"","")</f>
        <v/>
      </c>
      <c r="M55" s="99"/>
    </row>
    <row r="56" spans="2:13" ht="9.6" customHeight="1" x14ac:dyDescent="0.45">
      <c r="B56" s="109"/>
      <c r="C56" s="90">
        <v>8</v>
      </c>
      <c r="D56" s="21" t="str">
        <f>IFERROR(VLOOKUP($M56,入力シート!$A$3:$U$52,6)&amp;"","")</f>
        <v/>
      </c>
      <c r="E56" s="93" t="str">
        <f>IFERROR(VLOOKUP($M56,入力シート!$A$3:$U$52,7)&amp;"","")</f>
        <v/>
      </c>
      <c r="F56" s="96" t="str">
        <f>IFERROR(VLOOKUP($M56,入力シート!$A$3:$U$52,11)&amp;"","")</f>
        <v/>
      </c>
      <c r="G56" s="93" t="str">
        <f>IFERROR(VLOOKUP($M56,入力シート!$A$3:$U$52,12)&amp;"","")</f>
        <v/>
      </c>
      <c r="H56" s="22" t="str">
        <f>"〒 "&amp;IFERROR(VLOOKUP($M56,入力シート!$A$3:$U$52,14)&amp;"","")</f>
        <v xml:space="preserve">〒 </v>
      </c>
      <c r="I56" s="73" t="str">
        <f>"℡ "&amp;IFERROR(VLOOKUP($M56,入力シート!$A$3:$U$52,16)&amp;"","")</f>
        <v xml:space="preserve">℡ </v>
      </c>
      <c r="J56" s="23" t="str">
        <f>"〒 "&amp;IFERROR(VLOOKUP($M56,入力シート!$A$3:$U$52,17)&amp;"","")</f>
        <v xml:space="preserve">〒 </v>
      </c>
      <c r="K56" s="24" t="str">
        <f>"℡ "&amp;IFERROR(VLOOKUP($M56,入力シート!$A$3:$U$52,19)&amp;"","")</f>
        <v xml:space="preserve">℡ </v>
      </c>
      <c r="M56" s="99"/>
    </row>
    <row r="57" spans="2:13" ht="9.6" customHeight="1" x14ac:dyDescent="0.45">
      <c r="B57" s="109"/>
      <c r="C57" s="91"/>
      <c r="D57" s="100" t="str">
        <f>IFERROR(VLOOKUP($M56,入力シート!$A$3:$U$52,5)&amp;"","")</f>
        <v/>
      </c>
      <c r="E57" s="94" t="e">
        <f>VLOOKUP($M$17,入力シート!$A$3:$U$52,6)</f>
        <v>#N/A</v>
      </c>
      <c r="F57" s="97" t="e">
        <f>VLOOKUP($M$17,入力シート!$A$3:$U$52,6)</f>
        <v>#N/A</v>
      </c>
      <c r="G57" s="94" t="e">
        <f>VLOOKUP($M$17,入力シート!$A$3:$U$52,6)</f>
        <v>#N/A</v>
      </c>
      <c r="H57" s="102" t="str">
        <f>IFERROR(VLOOKUP($M56,入力シート!$A$3:$U$52,15)&amp;"","")</f>
        <v/>
      </c>
      <c r="I57" s="103" t="e">
        <f>VLOOKUP($M$17,入力シート!$A$3:$U$52,6)</f>
        <v>#N/A</v>
      </c>
      <c r="J57" s="102" t="str">
        <f>IFERROR(VLOOKUP($M56,入力シート!$A$3:$U$52,18)&amp;"","")</f>
        <v/>
      </c>
      <c r="K57" s="106" t="e">
        <f>VLOOKUP($M$17,入力シート!$A$3:$U$52,6)</f>
        <v>#N/A</v>
      </c>
      <c r="M57" s="99"/>
    </row>
    <row r="58" spans="2:13" ht="9.6" customHeight="1" x14ac:dyDescent="0.45">
      <c r="B58" s="109"/>
      <c r="C58" s="91"/>
      <c r="D58" s="101" t="e">
        <f>VLOOKUP($M$17,入力シート!$A$3:$U$52,6)</f>
        <v>#N/A</v>
      </c>
      <c r="E58" s="94" t="e">
        <f>VLOOKUP($M$17,入力シート!$A$3:$U$52,5)</f>
        <v>#N/A</v>
      </c>
      <c r="F58" s="97" t="e">
        <f>VLOOKUP($M$17,入力シート!$A$3:$U$52,5)</f>
        <v>#N/A</v>
      </c>
      <c r="G58" s="94" t="e">
        <f>VLOOKUP($M$17,入力シート!$A$3:$U$52,5)</f>
        <v>#N/A</v>
      </c>
      <c r="H58" s="104" t="e">
        <f>VLOOKUP($M$17,入力シート!$A$3:$U$52,5)</f>
        <v>#N/A</v>
      </c>
      <c r="I58" s="105" t="e">
        <f>VLOOKUP($M$17,入力シート!$A$3:$U$52,5)</f>
        <v>#N/A</v>
      </c>
      <c r="J58" s="104" t="e">
        <f>VLOOKUP($M$17,入力シート!$A$3:$U$52,5)</f>
        <v>#N/A</v>
      </c>
      <c r="K58" s="107" t="e">
        <f>VLOOKUP($M$17,入力シート!$A$3:$U$52,5)</f>
        <v>#N/A</v>
      </c>
      <c r="M58" s="99"/>
    </row>
    <row r="59" spans="2:13" ht="9.6" customHeight="1" x14ac:dyDescent="0.45">
      <c r="B59" s="109"/>
      <c r="C59" s="92"/>
      <c r="D59" s="25" t="str">
        <f>IFERROR(IF(VLOOKUP($M56,入力シート!$A$3:$U$52,8)=0,"",VLOOKUP($M56,入力シート!$A$3:$U$52,8)),"")</f>
        <v/>
      </c>
      <c r="E59" s="95" t="e">
        <f>VLOOKUP($M$17,入力シート!$A$3:$U$52,6)</f>
        <v>#N/A</v>
      </c>
      <c r="F59" s="98" t="e">
        <f>VLOOKUP($M$17,入力シート!$A$3:$U$52,6)</f>
        <v>#N/A</v>
      </c>
      <c r="G59" s="95" t="e">
        <f>VLOOKUP($M$17,入力シート!$A$3:$U$52,6)</f>
        <v>#N/A</v>
      </c>
      <c r="H59" s="28" t="s">
        <v>170</v>
      </c>
      <c r="I59" s="67" t="str">
        <f>IFERROR(VLOOKUP($M56,入力シート!$A$3:$U$52,20)&amp;"","")</f>
        <v/>
      </c>
      <c r="J59" s="29" t="s">
        <v>172</v>
      </c>
      <c r="K59" s="26" t="str">
        <f>IFERROR(VLOOKUP($M56,入力シート!$A$3:$U$52,21)&amp;"","")</f>
        <v/>
      </c>
      <c r="M59" s="99"/>
    </row>
    <row r="60" spans="2:13" ht="9.6" customHeight="1" x14ac:dyDescent="0.45">
      <c r="B60" s="109"/>
      <c r="C60" s="91">
        <v>9</v>
      </c>
      <c r="D60" s="21" t="str">
        <f>IFERROR(VLOOKUP($M60,入力シート!$A$3:$U$52,6)&amp;"","")</f>
        <v/>
      </c>
      <c r="E60" s="93" t="str">
        <f>IFERROR(VLOOKUP($M60,入力シート!$A$3:$U$52,7)&amp;"","")</f>
        <v/>
      </c>
      <c r="F60" s="96" t="str">
        <f>IFERROR(VLOOKUP($M60,入力シート!$A$3:$U$52,11)&amp;"","")</f>
        <v/>
      </c>
      <c r="G60" s="93" t="str">
        <f>IFERROR(VLOOKUP($M60,入力シート!$A$3:$U$52,12)&amp;"","")</f>
        <v/>
      </c>
      <c r="H60" s="22" t="str">
        <f>"〒 "&amp;IFERROR(VLOOKUP($M60,入力シート!$A$3:$U$52,14)&amp;"","")</f>
        <v xml:space="preserve">〒 </v>
      </c>
      <c r="I60" s="73" t="str">
        <f>"℡ "&amp;IFERROR(VLOOKUP($M60,入力シート!$A$3:$U$52,16)&amp;"","")</f>
        <v xml:space="preserve">℡ </v>
      </c>
      <c r="J60" s="23" t="str">
        <f>"〒 "&amp;IFERROR(VLOOKUP($M60,入力シート!$A$3:$U$52,17)&amp;"","")</f>
        <v xml:space="preserve">〒 </v>
      </c>
      <c r="K60" s="24" t="str">
        <f>"℡ "&amp;IFERROR(VLOOKUP($M60,入力シート!$A$3:$U$52,19)&amp;"","")</f>
        <v xml:space="preserve">℡ </v>
      </c>
      <c r="M60" s="99"/>
    </row>
    <row r="61" spans="2:13" ht="9.6" customHeight="1" x14ac:dyDescent="0.45">
      <c r="B61" s="109"/>
      <c r="C61" s="91"/>
      <c r="D61" s="100" t="str">
        <f>IFERROR(VLOOKUP($M60,入力シート!$A$3:$U$52,5)&amp;"","")</f>
        <v/>
      </c>
      <c r="E61" s="94" t="e">
        <f>VLOOKUP($M$17,入力シート!$A$3:$U$52,6)</f>
        <v>#N/A</v>
      </c>
      <c r="F61" s="97" t="e">
        <f>VLOOKUP($M$17,入力シート!$A$3:$U$52,6)</f>
        <v>#N/A</v>
      </c>
      <c r="G61" s="94" t="e">
        <f>VLOOKUP($M$17,入力シート!$A$3:$U$52,6)</f>
        <v>#N/A</v>
      </c>
      <c r="H61" s="102" t="str">
        <f>IFERROR(VLOOKUP($M60,入力シート!$A$3:$U$52,15)&amp;"","")</f>
        <v/>
      </c>
      <c r="I61" s="103" t="e">
        <f>VLOOKUP($M$17,入力シート!$A$3:$U$52,6)</f>
        <v>#N/A</v>
      </c>
      <c r="J61" s="102" t="str">
        <f>IFERROR(VLOOKUP($M60,入力シート!$A$3:$U$52,18)&amp;"","")</f>
        <v/>
      </c>
      <c r="K61" s="106" t="e">
        <f>VLOOKUP($M$17,入力シート!$A$3:$U$52,6)</f>
        <v>#N/A</v>
      </c>
      <c r="M61" s="99"/>
    </row>
    <row r="62" spans="2:13" ht="9.6" customHeight="1" x14ac:dyDescent="0.45">
      <c r="B62" s="109"/>
      <c r="C62" s="91"/>
      <c r="D62" s="101" t="e">
        <f>VLOOKUP($M$17,入力シート!$A$3:$U$52,6)</f>
        <v>#N/A</v>
      </c>
      <c r="E62" s="94" t="e">
        <f>VLOOKUP($M$17,入力シート!$A$3:$U$52,5)</f>
        <v>#N/A</v>
      </c>
      <c r="F62" s="97" t="e">
        <f>VLOOKUP($M$17,入力シート!$A$3:$U$52,5)</f>
        <v>#N/A</v>
      </c>
      <c r="G62" s="94" t="e">
        <f>VLOOKUP($M$17,入力シート!$A$3:$U$52,5)</f>
        <v>#N/A</v>
      </c>
      <c r="H62" s="102" t="e">
        <f>VLOOKUP($M$17,入力シート!$A$3:$U$52,5)</f>
        <v>#N/A</v>
      </c>
      <c r="I62" s="103" t="e">
        <f>VLOOKUP($M$17,入力シート!$A$3:$U$52,5)</f>
        <v>#N/A</v>
      </c>
      <c r="J62" s="102" t="e">
        <f>VLOOKUP($M$17,入力シート!$A$3:$U$52,5)</f>
        <v>#N/A</v>
      </c>
      <c r="K62" s="106" t="e">
        <f>VLOOKUP($M$17,入力シート!$A$3:$U$52,5)</f>
        <v>#N/A</v>
      </c>
      <c r="M62" s="99"/>
    </row>
    <row r="63" spans="2:13" ht="9.6" customHeight="1" x14ac:dyDescent="0.45">
      <c r="B63" s="109"/>
      <c r="C63" s="92"/>
      <c r="D63" s="25" t="str">
        <f>IFERROR(IF(VLOOKUP($M60,入力シート!$A$3:$U$52,8)=0,"",VLOOKUP($M60,入力シート!$A$3:$U$52,8)),"")</f>
        <v/>
      </c>
      <c r="E63" s="95" t="e">
        <f>VLOOKUP($M$17,入力シート!$A$3:$U$52,6)</f>
        <v>#N/A</v>
      </c>
      <c r="F63" s="98" t="e">
        <f>VLOOKUP($M$17,入力シート!$A$3:$U$52,6)</f>
        <v>#N/A</v>
      </c>
      <c r="G63" s="95" t="e">
        <f>VLOOKUP($M$17,入力シート!$A$3:$U$52,6)</f>
        <v>#N/A</v>
      </c>
      <c r="H63" s="71" t="s">
        <v>170</v>
      </c>
      <c r="I63" s="65" t="str">
        <f>IFERROR(VLOOKUP($M60,入力シート!$A$3:$U$52,20)&amp;"","")</f>
        <v/>
      </c>
      <c r="J63" s="80" t="s">
        <v>172</v>
      </c>
      <c r="K63" s="66" t="str">
        <f>IFERROR(VLOOKUP($M60,入力シート!$A$3:$U$52,21)&amp;"","")</f>
        <v/>
      </c>
      <c r="M63" s="99"/>
    </row>
    <row r="64" spans="2:13" ht="9.6" customHeight="1" x14ac:dyDescent="0.45">
      <c r="B64" s="109"/>
      <c r="C64" s="90">
        <v>10</v>
      </c>
      <c r="D64" s="21" t="str">
        <f>IFERROR(VLOOKUP($M64,入力シート!$A$3:$U$52,6)&amp;"","")</f>
        <v/>
      </c>
      <c r="E64" s="93" t="str">
        <f>IFERROR(VLOOKUP($M64,入力シート!$A$3:$U$52,7)&amp;"","")</f>
        <v/>
      </c>
      <c r="F64" s="96" t="str">
        <f>IFERROR(VLOOKUP($M64,入力シート!$A$3:$U$52,11)&amp;"","")</f>
        <v/>
      </c>
      <c r="G64" s="93" t="str">
        <f>IFERROR(VLOOKUP($M64,入力シート!$A$3:$U$52,12)&amp;"","")</f>
        <v/>
      </c>
      <c r="H64" s="22" t="str">
        <f>"〒 "&amp;IFERROR(VLOOKUP($M64,入力シート!$A$3:$U$52,14)&amp;"","")</f>
        <v xml:space="preserve">〒 </v>
      </c>
      <c r="I64" s="73" t="str">
        <f>"℡ "&amp;IFERROR(VLOOKUP($M64,入力シート!$A$3:$U$52,16)&amp;"","")</f>
        <v xml:space="preserve">℡ </v>
      </c>
      <c r="J64" s="23" t="str">
        <f>"〒 "&amp;IFERROR(VLOOKUP($M64,入力シート!$A$3:$U$52,17)&amp;"","")</f>
        <v xml:space="preserve">〒 </v>
      </c>
      <c r="K64" s="24" t="str">
        <f>"℡ "&amp;IFERROR(VLOOKUP($M64,入力シート!$A$3:$U$52,19)&amp;"","")</f>
        <v xml:space="preserve">℡ </v>
      </c>
      <c r="M64" s="99"/>
    </row>
    <row r="65" spans="2:13" ht="9.6" customHeight="1" x14ac:dyDescent="0.45">
      <c r="B65" s="109"/>
      <c r="C65" s="91"/>
      <c r="D65" s="100" t="str">
        <f>IFERROR(VLOOKUP($M64,入力シート!$A$3:$U$52,5)&amp;"","")</f>
        <v/>
      </c>
      <c r="E65" s="94" t="e">
        <f>VLOOKUP($M$17,入力シート!$A$3:$U$52,6)</f>
        <v>#N/A</v>
      </c>
      <c r="F65" s="97" t="e">
        <f>VLOOKUP($M$17,入力シート!$A$3:$U$52,6)</f>
        <v>#N/A</v>
      </c>
      <c r="G65" s="94" t="e">
        <f>VLOOKUP($M$17,入力シート!$A$3:$U$52,6)</f>
        <v>#N/A</v>
      </c>
      <c r="H65" s="102" t="str">
        <f>IFERROR(VLOOKUP($M64,入力シート!$A$3:$U$52,15)&amp;"","")</f>
        <v/>
      </c>
      <c r="I65" s="103" t="e">
        <f>VLOOKUP($M$17,入力シート!$A$3:$U$52,6)</f>
        <v>#N/A</v>
      </c>
      <c r="J65" s="102" t="str">
        <f>IFERROR(VLOOKUP($M64,入力シート!$A$3:$U$52,18)&amp;"","")</f>
        <v/>
      </c>
      <c r="K65" s="106" t="e">
        <f>VLOOKUP($M$17,入力シート!$A$3:$U$52,6)</f>
        <v>#N/A</v>
      </c>
      <c r="M65" s="99"/>
    </row>
    <row r="66" spans="2:13" ht="9.6" customHeight="1" x14ac:dyDescent="0.45">
      <c r="B66" s="109"/>
      <c r="C66" s="91"/>
      <c r="D66" s="101" t="e">
        <f>VLOOKUP($M$17,入力シート!$A$3:$U$52,6)</f>
        <v>#N/A</v>
      </c>
      <c r="E66" s="94" t="e">
        <f>VLOOKUP($M$17,入力シート!$A$3:$U$52,5)</f>
        <v>#N/A</v>
      </c>
      <c r="F66" s="97" t="e">
        <f>VLOOKUP($M$17,入力シート!$A$3:$U$52,5)</f>
        <v>#N/A</v>
      </c>
      <c r="G66" s="94" t="e">
        <f>VLOOKUP($M$17,入力シート!$A$3:$U$52,5)</f>
        <v>#N/A</v>
      </c>
      <c r="H66" s="104" t="e">
        <f>VLOOKUP($M$17,入力シート!$A$3:$U$52,5)</f>
        <v>#N/A</v>
      </c>
      <c r="I66" s="105" t="e">
        <f>VLOOKUP($M$17,入力シート!$A$3:$U$52,5)</f>
        <v>#N/A</v>
      </c>
      <c r="J66" s="104" t="e">
        <f>VLOOKUP($M$17,入力シート!$A$3:$U$52,5)</f>
        <v>#N/A</v>
      </c>
      <c r="K66" s="107" t="e">
        <f>VLOOKUP($M$17,入力シート!$A$3:$U$52,5)</f>
        <v>#N/A</v>
      </c>
      <c r="M66" s="99"/>
    </row>
    <row r="67" spans="2:13" ht="9.6" customHeight="1" x14ac:dyDescent="0.45">
      <c r="B67" s="110"/>
      <c r="C67" s="92"/>
      <c r="D67" s="30" t="str">
        <f>IFERROR(IF(VLOOKUP($M64,入力シート!$A$3:$U$52,8)=0,"",VLOOKUP($M64,入力シート!$A$3:$U$52,8)),"")</f>
        <v/>
      </c>
      <c r="E67" s="95" t="e">
        <f>VLOOKUP($M$17,入力シート!$A$3:$U$52,6)</f>
        <v>#N/A</v>
      </c>
      <c r="F67" s="98" t="e">
        <f>VLOOKUP($M$17,入力シート!$A$3:$U$52,6)</f>
        <v>#N/A</v>
      </c>
      <c r="G67" s="95" t="e">
        <f>VLOOKUP($M$17,入力シート!$A$3:$U$52,6)</f>
        <v>#N/A</v>
      </c>
      <c r="H67" s="28" t="s">
        <v>170</v>
      </c>
      <c r="I67" s="67" t="str">
        <f>IFERROR(VLOOKUP($M64,入力シート!$A$3:$U$52,20)&amp;"","")</f>
        <v/>
      </c>
      <c r="J67" s="29" t="s">
        <v>172</v>
      </c>
      <c r="K67" s="26" t="str">
        <f>IFERROR(VLOOKUP($M64,入力シート!$A$3:$U$52,21)&amp;"","")</f>
        <v/>
      </c>
      <c r="M67" s="99"/>
    </row>
    <row r="68" spans="2:13" ht="9.6" customHeight="1" x14ac:dyDescent="0.45">
      <c r="B68" s="16"/>
      <c r="C68" s="14"/>
      <c r="D68" s="14"/>
      <c r="E68" s="14"/>
      <c r="F68" s="14"/>
      <c r="G68" s="14"/>
      <c r="H68" s="14"/>
    </row>
    <row r="69" spans="2:13" ht="9.6" customHeight="1" x14ac:dyDescent="0.45">
      <c r="B69" s="16"/>
      <c r="C69" s="14"/>
      <c r="D69" s="14"/>
      <c r="E69" s="14"/>
      <c r="F69" s="14"/>
      <c r="G69" s="14"/>
      <c r="H69" s="14"/>
    </row>
    <row r="70" spans="2:13" ht="9.6" customHeight="1" x14ac:dyDescent="0.45">
      <c r="B70" s="14"/>
      <c r="C70" s="14"/>
      <c r="D70" s="14"/>
      <c r="E70" s="14"/>
      <c r="F70" s="14"/>
      <c r="G70" s="14"/>
      <c r="H70" s="14"/>
    </row>
    <row r="71" spans="2:13" ht="22.2" customHeight="1" thickBot="1" x14ac:dyDescent="0.2">
      <c r="B71" s="17"/>
      <c r="C71" s="17"/>
      <c r="D71" s="17"/>
      <c r="E71" s="88" t="s">
        <v>175</v>
      </c>
      <c r="F71" s="88"/>
      <c r="G71" s="17"/>
      <c r="H71" s="89" t="s">
        <v>178</v>
      </c>
      <c r="I71" s="89"/>
      <c r="J71" s="18"/>
      <c r="K71" s="18"/>
    </row>
    <row r="72" spans="2:13" ht="9.6" customHeight="1" x14ac:dyDescent="0.45"/>
    <row r="110" spans="5:7" x14ac:dyDescent="0.45">
      <c r="E110" s="13"/>
      <c r="G110" s="13"/>
    </row>
    <row r="118" spans="5:7" x14ac:dyDescent="0.45">
      <c r="E118" s="84"/>
      <c r="G118" s="84"/>
    </row>
    <row r="126" spans="5:7" x14ac:dyDescent="0.45">
      <c r="E126" s="84"/>
      <c r="G126" s="84"/>
    </row>
    <row r="134" spans="5:7" x14ac:dyDescent="0.45">
      <c r="E134" s="84"/>
      <c r="G134" s="84"/>
    </row>
    <row r="142" spans="5:7" x14ac:dyDescent="0.45">
      <c r="E142" s="84"/>
      <c r="G142" s="84"/>
    </row>
  </sheetData>
  <sheetProtection sheet="1" objects="1" scenarios="1"/>
  <mergeCells count="119">
    <mergeCell ref="E3:H3"/>
    <mergeCell ref="E5:H5"/>
    <mergeCell ref="J6:K6"/>
    <mergeCell ref="E7:H7"/>
    <mergeCell ref="J8:K8"/>
    <mergeCell ref="E9:H9"/>
    <mergeCell ref="J15:K15"/>
    <mergeCell ref="B17:B24"/>
    <mergeCell ref="C17:C20"/>
    <mergeCell ref="E17:E20"/>
    <mergeCell ref="F17:F20"/>
    <mergeCell ref="G17:G20"/>
    <mergeCell ref="H22:I23"/>
    <mergeCell ref="J22:K23"/>
    <mergeCell ref="E11:H11"/>
    <mergeCell ref="B14:C16"/>
    <mergeCell ref="E14:E16"/>
    <mergeCell ref="F14:F16"/>
    <mergeCell ref="G14:G16"/>
    <mergeCell ref="H15:I15"/>
    <mergeCell ref="B25:C27"/>
    <mergeCell ref="E25:E27"/>
    <mergeCell ref="F25:F27"/>
    <mergeCell ref="G25:G27"/>
    <mergeCell ref="H26:I26"/>
    <mergeCell ref="J26:K26"/>
    <mergeCell ref="M17:M20"/>
    <mergeCell ref="D18:D19"/>
    <mergeCell ref="H18:I19"/>
    <mergeCell ref="J18:K19"/>
    <mergeCell ref="C21:C24"/>
    <mergeCell ref="E21:E24"/>
    <mergeCell ref="F21:F24"/>
    <mergeCell ref="G21:G24"/>
    <mergeCell ref="M21:M24"/>
    <mergeCell ref="D22:D23"/>
    <mergeCell ref="B28:B67"/>
    <mergeCell ref="C28:C31"/>
    <mergeCell ref="E28:E31"/>
    <mergeCell ref="F28:F31"/>
    <mergeCell ref="G28:G31"/>
    <mergeCell ref="M28:M31"/>
    <mergeCell ref="D29:D30"/>
    <mergeCell ref="H29:I30"/>
    <mergeCell ref="J29:K30"/>
    <mergeCell ref="C32:C35"/>
    <mergeCell ref="C36:C39"/>
    <mergeCell ref="E36:E39"/>
    <mergeCell ref="F36:F39"/>
    <mergeCell ref="G36:G39"/>
    <mergeCell ref="M36:M39"/>
    <mergeCell ref="D37:D38"/>
    <mergeCell ref="H37:I38"/>
    <mergeCell ref="J37:K38"/>
    <mergeCell ref="E32:E35"/>
    <mergeCell ref="F32:F35"/>
    <mergeCell ref="G32:G35"/>
    <mergeCell ref="M32:M35"/>
    <mergeCell ref="D33:D34"/>
    <mergeCell ref="H33:I34"/>
    <mergeCell ref="J33:K34"/>
    <mergeCell ref="C44:C47"/>
    <mergeCell ref="E44:E47"/>
    <mergeCell ref="F44:F47"/>
    <mergeCell ref="G44:G47"/>
    <mergeCell ref="M44:M47"/>
    <mergeCell ref="D45:D46"/>
    <mergeCell ref="H45:I46"/>
    <mergeCell ref="J45:K46"/>
    <mergeCell ref="C40:C43"/>
    <mergeCell ref="E40:E43"/>
    <mergeCell ref="F40:F43"/>
    <mergeCell ref="G40:G43"/>
    <mergeCell ref="M40:M43"/>
    <mergeCell ref="D41:D42"/>
    <mergeCell ref="H41:I42"/>
    <mergeCell ref="J41:K42"/>
    <mergeCell ref="C52:C55"/>
    <mergeCell ref="E52:E55"/>
    <mergeCell ref="F52:F55"/>
    <mergeCell ref="G52:G55"/>
    <mergeCell ref="M52:M55"/>
    <mergeCell ref="D53:D54"/>
    <mergeCell ref="H53:I54"/>
    <mergeCell ref="J53:K54"/>
    <mergeCell ref="C48:C51"/>
    <mergeCell ref="E48:E51"/>
    <mergeCell ref="F48:F51"/>
    <mergeCell ref="G48:G51"/>
    <mergeCell ref="M48:M51"/>
    <mergeCell ref="D49:D50"/>
    <mergeCell ref="H49:I50"/>
    <mergeCell ref="J49:K50"/>
    <mergeCell ref="C60:C63"/>
    <mergeCell ref="E60:E63"/>
    <mergeCell ref="F60:F63"/>
    <mergeCell ref="G60:G63"/>
    <mergeCell ref="M60:M63"/>
    <mergeCell ref="D61:D62"/>
    <mergeCell ref="H61:I62"/>
    <mergeCell ref="J61:K62"/>
    <mergeCell ref="C56:C59"/>
    <mergeCell ref="E56:E59"/>
    <mergeCell ref="F56:F59"/>
    <mergeCell ref="G56:G59"/>
    <mergeCell ref="M56:M59"/>
    <mergeCell ref="D57:D58"/>
    <mergeCell ref="H57:I58"/>
    <mergeCell ref="J57:K58"/>
    <mergeCell ref="E71:F71"/>
    <mergeCell ref="H71:I71"/>
    <mergeCell ref="C64:C67"/>
    <mergeCell ref="E64:E67"/>
    <mergeCell ref="F64:F67"/>
    <mergeCell ref="G64:G67"/>
    <mergeCell ref="M64:M67"/>
    <mergeCell ref="D65:D66"/>
    <mergeCell ref="H65:I66"/>
    <mergeCell ref="J65:K66"/>
  </mergeCells>
  <phoneticPr fontId="1"/>
  <pageMargins left="0.59055118110236227" right="0.19685039370078741" top="0.39370078740157483" bottom="0.19685039370078741" header="0" footer="0"/>
  <pageSetup paperSize="9" orientation="portrait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894ADB39-0A95-4F65-8A75-F5C8C49F8099}">
          <x14:formula1>
            <xm:f>作成手順!$C$44:$C$98</xm:f>
          </x14:formula1>
          <xm:sqref>E3:H3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8C47E-FAF1-438F-8EF0-766C2CB953ED}">
  <sheetPr>
    <tabColor rgb="FFFFC000"/>
    <pageSetUpPr fitToPage="1"/>
  </sheetPr>
  <dimension ref="A1:U71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4" sqref="I4"/>
    </sheetView>
  </sheetViews>
  <sheetFormatPr defaultRowHeight="18" x14ac:dyDescent="0.45"/>
  <cols>
    <col min="1" max="1" width="3.3984375" style="5" customWidth="1"/>
    <col min="2" max="2" width="12.19921875" customWidth="1"/>
    <col min="3" max="3" width="9" customWidth="1"/>
    <col min="4" max="4" width="5.69921875" customWidth="1"/>
    <col min="5" max="5" width="12.69921875" customWidth="1"/>
    <col min="6" max="6" width="14.19921875" customWidth="1"/>
    <col min="7" max="7" width="4.8984375" style="5" customWidth="1"/>
    <col min="8" max="8" width="9.59765625" customWidth="1"/>
    <col min="9" max="10" width="8.59765625" customWidth="1"/>
    <col min="11" max="11" width="19" customWidth="1"/>
    <col min="12" max="12" width="6" style="5" customWidth="1"/>
    <col min="13" max="13" width="6.69921875" bestFit="1" customWidth="1"/>
    <col min="14" max="14" width="8.5" bestFit="1" customWidth="1"/>
    <col min="15" max="15" width="19.69921875" customWidth="1"/>
    <col min="16" max="16" width="11.296875" customWidth="1"/>
    <col min="17" max="17" width="8.5" bestFit="1" customWidth="1"/>
    <col min="18" max="18" width="19.69921875" customWidth="1"/>
    <col min="19" max="19" width="11.3984375" customWidth="1"/>
    <col min="20" max="21" width="15.59765625" customWidth="1"/>
  </cols>
  <sheetData>
    <row r="1" spans="1:21" s="1" customFormat="1" x14ac:dyDescent="0.45">
      <c r="A1" s="3" t="s">
        <v>84</v>
      </c>
      <c r="B1" s="3" t="s">
        <v>0</v>
      </c>
      <c r="C1" s="3" t="s">
        <v>64</v>
      </c>
      <c r="D1" s="3" t="s">
        <v>6</v>
      </c>
      <c r="E1" s="3" t="s">
        <v>66</v>
      </c>
      <c r="F1" s="3" t="s">
        <v>87</v>
      </c>
      <c r="G1" s="3" t="s">
        <v>71</v>
      </c>
      <c r="H1" s="3" t="s">
        <v>68</v>
      </c>
      <c r="I1" s="3" t="s">
        <v>7</v>
      </c>
      <c r="J1" s="3" t="s">
        <v>8</v>
      </c>
      <c r="K1" s="3" t="s">
        <v>73</v>
      </c>
      <c r="L1" s="3" t="s">
        <v>74</v>
      </c>
      <c r="M1" s="3" t="s">
        <v>80</v>
      </c>
      <c r="N1" s="3" t="s">
        <v>1</v>
      </c>
      <c r="O1" s="3" t="s">
        <v>4</v>
      </c>
      <c r="P1" s="3" t="s">
        <v>3</v>
      </c>
      <c r="Q1" s="3" t="s">
        <v>2</v>
      </c>
      <c r="R1" s="3" t="s">
        <v>70</v>
      </c>
      <c r="S1" s="3" t="s">
        <v>5</v>
      </c>
      <c r="T1" s="3" t="s">
        <v>77</v>
      </c>
      <c r="U1" s="3" t="s">
        <v>76</v>
      </c>
    </row>
    <row r="2" spans="1:21" s="2" customFormat="1" x14ac:dyDescent="0.45">
      <c r="A2" s="6" t="s">
        <v>61</v>
      </c>
      <c r="B2" s="56" t="s">
        <v>15</v>
      </c>
      <c r="C2" s="56" t="s">
        <v>65</v>
      </c>
      <c r="D2" s="56" t="s">
        <v>81</v>
      </c>
      <c r="E2" s="56" t="s">
        <v>67</v>
      </c>
      <c r="F2" s="56" t="s">
        <v>95</v>
      </c>
      <c r="G2" s="57" t="s">
        <v>72</v>
      </c>
      <c r="H2" s="58">
        <v>36251</v>
      </c>
      <c r="I2" s="59">
        <v>45210</v>
      </c>
      <c r="J2" s="59">
        <v>45216</v>
      </c>
      <c r="K2" s="59" t="s">
        <v>75</v>
      </c>
      <c r="L2" s="60"/>
      <c r="M2" s="61" t="s">
        <v>69</v>
      </c>
      <c r="N2" s="85">
        <v>3100911</v>
      </c>
      <c r="O2" s="61" t="s">
        <v>167</v>
      </c>
      <c r="P2" s="62" t="s">
        <v>169</v>
      </c>
      <c r="Q2" s="85">
        <v>3100999</v>
      </c>
      <c r="R2" s="61" t="s">
        <v>166</v>
      </c>
      <c r="S2" s="62" t="s">
        <v>168</v>
      </c>
      <c r="T2" s="63" t="s">
        <v>79</v>
      </c>
      <c r="U2" s="63" t="s">
        <v>78</v>
      </c>
    </row>
    <row r="3" spans="1:21" x14ac:dyDescent="0.45">
      <c r="A3" s="40">
        <v>1</v>
      </c>
      <c r="B3" s="43"/>
      <c r="C3" s="50"/>
      <c r="D3" s="43"/>
      <c r="E3" s="43"/>
      <c r="F3" s="43"/>
      <c r="G3" s="44"/>
      <c r="H3" s="45"/>
      <c r="I3" s="46"/>
      <c r="J3" s="46"/>
      <c r="K3" s="46"/>
      <c r="L3" s="51"/>
      <c r="M3" s="47"/>
      <c r="N3" s="86"/>
      <c r="O3" s="47"/>
      <c r="P3" s="48"/>
      <c r="Q3" s="86"/>
      <c r="R3" s="47"/>
      <c r="S3" s="48"/>
      <c r="T3" s="49"/>
      <c r="U3" s="49"/>
    </row>
    <row r="4" spans="1:21" x14ac:dyDescent="0.45">
      <c r="A4" s="40">
        <v>2</v>
      </c>
      <c r="B4" s="43"/>
      <c r="C4" s="50"/>
      <c r="D4" s="43"/>
      <c r="E4" s="43"/>
      <c r="F4" s="43"/>
      <c r="G4" s="44"/>
      <c r="H4" s="45"/>
      <c r="I4" s="46"/>
      <c r="J4" s="46"/>
      <c r="K4" s="46"/>
      <c r="L4" s="51"/>
      <c r="M4" s="47"/>
      <c r="N4" s="86"/>
      <c r="O4" s="47"/>
      <c r="P4" s="48"/>
      <c r="Q4" s="86"/>
      <c r="R4" s="47"/>
      <c r="S4" s="48"/>
      <c r="T4" s="49"/>
      <c r="U4" s="49"/>
    </row>
    <row r="5" spans="1:21" x14ac:dyDescent="0.45">
      <c r="A5" s="40">
        <v>3</v>
      </c>
      <c r="B5" s="43"/>
      <c r="C5" s="50"/>
      <c r="D5" s="43"/>
      <c r="E5" s="43"/>
      <c r="F5" s="43"/>
      <c r="G5" s="44"/>
      <c r="H5" s="45"/>
      <c r="I5" s="46"/>
      <c r="J5" s="46"/>
      <c r="K5" s="46"/>
      <c r="L5" s="51"/>
      <c r="M5" s="47"/>
      <c r="N5" s="86"/>
      <c r="O5" s="47"/>
      <c r="P5" s="48"/>
      <c r="Q5" s="86"/>
      <c r="R5" s="47"/>
      <c r="S5" s="48"/>
      <c r="T5" s="49"/>
      <c r="U5" s="49"/>
    </row>
    <row r="6" spans="1:21" x14ac:dyDescent="0.45">
      <c r="A6" s="40">
        <v>4</v>
      </c>
      <c r="B6" s="43"/>
      <c r="C6" s="50"/>
      <c r="D6" s="43"/>
      <c r="E6" s="43"/>
      <c r="F6" s="43"/>
      <c r="G6" s="44"/>
      <c r="H6" s="45"/>
      <c r="I6" s="46"/>
      <c r="J6" s="46"/>
      <c r="K6" s="46"/>
      <c r="L6" s="51"/>
      <c r="M6" s="47"/>
      <c r="N6" s="86"/>
      <c r="O6" s="47"/>
      <c r="P6" s="48"/>
      <c r="Q6" s="86"/>
      <c r="R6" s="47"/>
      <c r="S6" s="48"/>
      <c r="T6" s="49"/>
      <c r="U6" s="49"/>
    </row>
    <row r="7" spans="1:21" x14ac:dyDescent="0.45">
      <c r="A7" s="40">
        <v>5</v>
      </c>
      <c r="B7" s="43"/>
      <c r="C7" s="50"/>
      <c r="D7" s="43"/>
      <c r="E7" s="43"/>
      <c r="F7" s="43"/>
      <c r="G7" s="44"/>
      <c r="H7" s="45"/>
      <c r="I7" s="46"/>
      <c r="J7" s="46"/>
      <c r="K7" s="46"/>
      <c r="L7" s="51"/>
      <c r="M7" s="47"/>
      <c r="N7" s="86"/>
      <c r="O7" s="47"/>
      <c r="P7" s="48"/>
      <c r="Q7" s="86"/>
      <c r="R7" s="47"/>
      <c r="S7" s="48"/>
      <c r="T7" s="49"/>
      <c r="U7" s="49"/>
    </row>
    <row r="8" spans="1:21" x14ac:dyDescent="0.45">
      <c r="A8" s="40">
        <v>6</v>
      </c>
      <c r="B8" s="43"/>
      <c r="C8" s="50"/>
      <c r="D8" s="43"/>
      <c r="E8" s="43"/>
      <c r="F8" s="43"/>
      <c r="G8" s="44"/>
      <c r="H8" s="45"/>
      <c r="I8" s="46"/>
      <c r="J8" s="46"/>
      <c r="K8" s="46"/>
      <c r="L8" s="51"/>
      <c r="M8" s="47"/>
      <c r="N8" s="86"/>
      <c r="O8" s="47"/>
      <c r="P8" s="48"/>
      <c r="Q8" s="86"/>
      <c r="R8" s="47"/>
      <c r="S8" s="48"/>
      <c r="T8" s="49"/>
      <c r="U8" s="49"/>
    </row>
    <row r="9" spans="1:21" x14ac:dyDescent="0.45">
      <c r="A9" s="40">
        <v>7</v>
      </c>
      <c r="B9" s="43"/>
      <c r="C9" s="50"/>
      <c r="D9" s="43"/>
      <c r="E9" s="43"/>
      <c r="F9" s="43"/>
      <c r="G9" s="44"/>
      <c r="H9" s="45"/>
      <c r="I9" s="46"/>
      <c r="J9" s="46"/>
      <c r="K9" s="46"/>
      <c r="L9" s="51"/>
      <c r="M9" s="47"/>
      <c r="N9" s="86"/>
      <c r="O9" s="47"/>
      <c r="P9" s="48"/>
      <c r="Q9" s="86"/>
      <c r="R9" s="47"/>
      <c r="S9" s="48"/>
      <c r="T9" s="49"/>
      <c r="U9" s="49"/>
    </row>
    <row r="10" spans="1:21" x14ac:dyDescent="0.45">
      <c r="A10" s="40">
        <v>8</v>
      </c>
      <c r="B10" s="43"/>
      <c r="C10" s="50"/>
      <c r="D10" s="43"/>
      <c r="E10" s="43"/>
      <c r="F10" s="43"/>
      <c r="G10" s="44"/>
      <c r="H10" s="45"/>
      <c r="I10" s="46"/>
      <c r="J10" s="46"/>
      <c r="K10" s="46"/>
      <c r="L10" s="51"/>
      <c r="M10" s="47"/>
      <c r="N10" s="86"/>
      <c r="O10" s="47"/>
      <c r="P10" s="48"/>
      <c r="Q10" s="86"/>
      <c r="R10" s="47"/>
      <c r="S10" s="48"/>
      <c r="T10" s="49"/>
      <c r="U10" s="49"/>
    </row>
    <row r="11" spans="1:21" x14ac:dyDescent="0.45">
      <c r="A11" s="40">
        <v>9</v>
      </c>
      <c r="B11" s="43"/>
      <c r="C11" s="50"/>
      <c r="D11" s="43"/>
      <c r="E11" s="43"/>
      <c r="F11" s="43"/>
      <c r="G11" s="44"/>
      <c r="H11" s="45"/>
      <c r="I11" s="46"/>
      <c r="J11" s="46"/>
      <c r="K11" s="46"/>
      <c r="L11" s="51"/>
      <c r="M11" s="47"/>
      <c r="N11" s="86"/>
      <c r="O11" s="47"/>
      <c r="P11" s="48"/>
      <c r="Q11" s="86"/>
      <c r="R11" s="47"/>
      <c r="S11" s="48"/>
      <c r="T11" s="49"/>
      <c r="U11" s="49"/>
    </row>
    <row r="12" spans="1:21" x14ac:dyDescent="0.45">
      <c r="A12" s="40">
        <v>10</v>
      </c>
      <c r="B12" s="43"/>
      <c r="C12" s="50"/>
      <c r="D12" s="43"/>
      <c r="E12" s="43"/>
      <c r="F12" s="43"/>
      <c r="G12" s="44"/>
      <c r="H12" s="45"/>
      <c r="I12" s="46"/>
      <c r="J12" s="46"/>
      <c r="K12" s="46"/>
      <c r="L12" s="51"/>
      <c r="M12" s="47"/>
      <c r="N12" s="86"/>
      <c r="O12" s="47"/>
      <c r="P12" s="48"/>
      <c r="Q12" s="86"/>
      <c r="R12" s="47"/>
      <c r="S12" s="48"/>
      <c r="T12" s="49"/>
      <c r="U12" s="49"/>
    </row>
    <row r="13" spans="1:21" x14ac:dyDescent="0.45">
      <c r="A13" s="40">
        <v>11</v>
      </c>
      <c r="B13" s="43"/>
      <c r="C13" s="50"/>
      <c r="D13" s="43"/>
      <c r="E13" s="43"/>
      <c r="F13" s="43"/>
      <c r="G13" s="44"/>
      <c r="H13" s="45"/>
      <c r="I13" s="46"/>
      <c r="J13" s="46"/>
      <c r="K13" s="46"/>
      <c r="L13" s="51"/>
      <c r="M13" s="47"/>
      <c r="N13" s="86"/>
      <c r="O13" s="47"/>
      <c r="P13" s="48"/>
      <c r="Q13" s="86"/>
      <c r="R13" s="47"/>
      <c r="S13" s="48"/>
      <c r="T13" s="49"/>
      <c r="U13" s="49"/>
    </row>
    <row r="14" spans="1:21" x14ac:dyDescent="0.45">
      <c r="A14" s="40">
        <v>12</v>
      </c>
      <c r="B14" s="43"/>
      <c r="C14" s="50"/>
      <c r="D14" s="43"/>
      <c r="E14" s="43"/>
      <c r="F14" s="43"/>
      <c r="G14" s="44"/>
      <c r="H14" s="45"/>
      <c r="I14" s="46"/>
      <c r="J14" s="46"/>
      <c r="K14" s="46"/>
      <c r="L14" s="51"/>
      <c r="M14" s="47"/>
      <c r="N14" s="86"/>
      <c r="O14" s="47"/>
      <c r="P14" s="48"/>
      <c r="Q14" s="86"/>
      <c r="R14" s="47"/>
      <c r="S14" s="48"/>
      <c r="T14" s="49"/>
      <c r="U14" s="49"/>
    </row>
    <row r="15" spans="1:21" x14ac:dyDescent="0.45">
      <c r="A15" s="40">
        <v>13</v>
      </c>
      <c r="B15" s="43"/>
      <c r="C15" s="50"/>
      <c r="D15" s="43"/>
      <c r="E15" s="43"/>
      <c r="F15" s="43"/>
      <c r="G15" s="44"/>
      <c r="H15" s="45"/>
      <c r="I15" s="46"/>
      <c r="J15" s="46"/>
      <c r="K15" s="46"/>
      <c r="L15" s="51"/>
      <c r="M15" s="47"/>
      <c r="N15" s="86"/>
      <c r="O15" s="47"/>
      <c r="P15" s="48"/>
      <c r="Q15" s="86"/>
      <c r="R15" s="47"/>
      <c r="S15" s="48"/>
      <c r="T15" s="49"/>
      <c r="U15" s="49"/>
    </row>
    <row r="16" spans="1:21" x14ac:dyDescent="0.45">
      <c r="A16" s="40">
        <v>14</v>
      </c>
      <c r="B16" s="43"/>
      <c r="C16" s="50"/>
      <c r="D16" s="43"/>
      <c r="E16" s="43"/>
      <c r="F16" s="43"/>
      <c r="G16" s="44"/>
      <c r="H16" s="45"/>
      <c r="I16" s="46"/>
      <c r="J16" s="46"/>
      <c r="K16" s="46"/>
      <c r="L16" s="51"/>
      <c r="M16" s="47"/>
      <c r="N16" s="86"/>
      <c r="O16" s="47"/>
      <c r="P16" s="48"/>
      <c r="Q16" s="86"/>
      <c r="R16" s="47"/>
      <c r="S16" s="48"/>
      <c r="T16" s="49"/>
      <c r="U16" s="49"/>
    </row>
    <row r="17" spans="1:21" x14ac:dyDescent="0.45">
      <c r="A17" s="40">
        <v>15</v>
      </c>
      <c r="B17" s="43"/>
      <c r="C17" s="50"/>
      <c r="D17" s="43"/>
      <c r="E17" s="43"/>
      <c r="F17" s="43"/>
      <c r="G17" s="44"/>
      <c r="H17" s="45"/>
      <c r="I17" s="46"/>
      <c r="J17" s="46"/>
      <c r="K17" s="46"/>
      <c r="L17" s="51"/>
      <c r="M17" s="47"/>
      <c r="N17" s="86"/>
      <c r="O17" s="47"/>
      <c r="P17" s="48"/>
      <c r="Q17" s="86"/>
      <c r="R17" s="47"/>
      <c r="S17" s="48"/>
      <c r="T17" s="49"/>
      <c r="U17" s="49"/>
    </row>
    <row r="18" spans="1:21" x14ac:dyDescent="0.45">
      <c r="A18" s="40">
        <v>16</v>
      </c>
      <c r="B18" s="43"/>
      <c r="C18" s="50"/>
      <c r="D18" s="43"/>
      <c r="E18" s="43"/>
      <c r="F18" s="43"/>
      <c r="G18" s="44"/>
      <c r="H18" s="45"/>
      <c r="I18" s="46"/>
      <c r="J18" s="46"/>
      <c r="K18" s="46"/>
      <c r="L18" s="51"/>
      <c r="M18" s="47"/>
      <c r="N18" s="86"/>
      <c r="O18" s="47"/>
      <c r="P18" s="48"/>
      <c r="Q18" s="86"/>
      <c r="R18" s="47"/>
      <c r="S18" s="48"/>
      <c r="T18" s="49"/>
      <c r="U18" s="49"/>
    </row>
    <row r="19" spans="1:21" x14ac:dyDescent="0.45">
      <c r="A19" s="40">
        <v>17</v>
      </c>
      <c r="B19" s="43"/>
      <c r="C19" s="50"/>
      <c r="D19" s="43"/>
      <c r="E19" s="43"/>
      <c r="F19" s="43"/>
      <c r="G19" s="44"/>
      <c r="H19" s="45"/>
      <c r="I19" s="46"/>
      <c r="J19" s="46"/>
      <c r="K19" s="46"/>
      <c r="L19" s="51"/>
      <c r="M19" s="47"/>
      <c r="N19" s="86"/>
      <c r="O19" s="47"/>
      <c r="P19" s="48"/>
      <c r="Q19" s="86"/>
      <c r="R19" s="47"/>
      <c r="S19" s="48"/>
      <c r="T19" s="49"/>
      <c r="U19" s="49"/>
    </row>
    <row r="20" spans="1:21" x14ac:dyDescent="0.45">
      <c r="A20" s="40">
        <v>18</v>
      </c>
      <c r="B20" s="43"/>
      <c r="C20" s="50"/>
      <c r="D20" s="43"/>
      <c r="E20" s="43"/>
      <c r="F20" s="43"/>
      <c r="G20" s="44"/>
      <c r="H20" s="45"/>
      <c r="I20" s="46"/>
      <c r="J20" s="46"/>
      <c r="K20" s="46"/>
      <c r="L20" s="51"/>
      <c r="M20" s="47"/>
      <c r="N20" s="86"/>
      <c r="O20" s="47"/>
      <c r="P20" s="48"/>
      <c r="Q20" s="86"/>
      <c r="R20" s="47"/>
      <c r="S20" s="48"/>
      <c r="T20" s="49"/>
      <c r="U20" s="49"/>
    </row>
    <row r="21" spans="1:21" x14ac:dyDescent="0.45">
      <c r="A21" s="40">
        <v>19</v>
      </c>
      <c r="B21" s="43"/>
      <c r="C21" s="50"/>
      <c r="D21" s="43"/>
      <c r="E21" s="43"/>
      <c r="F21" s="43"/>
      <c r="G21" s="44"/>
      <c r="H21" s="45"/>
      <c r="I21" s="46"/>
      <c r="J21" s="46"/>
      <c r="K21" s="46"/>
      <c r="L21" s="51"/>
      <c r="M21" s="47"/>
      <c r="N21" s="86"/>
      <c r="O21" s="47"/>
      <c r="P21" s="48"/>
      <c r="Q21" s="86"/>
      <c r="R21" s="47"/>
      <c r="S21" s="48"/>
      <c r="T21" s="49"/>
      <c r="U21" s="49"/>
    </row>
    <row r="22" spans="1:21" x14ac:dyDescent="0.45">
      <c r="A22" s="40">
        <v>20</v>
      </c>
      <c r="B22" s="43"/>
      <c r="C22" s="50"/>
      <c r="D22" s="43"/>
      <c r="E22" s="43"/>
      <c r="F22" s="43"/>
      <c r="G22" s="44"/>
      <c r="H22" s="45"/>
      <c r="I22" s="46"/>
      <c r="J22" s="46"/>
      <c r="K22" s="46"/>
      <c r="L22" s="51"/>
      <c r="M22" s="47"/>
      <c r="N22" s="86"/>
      <c r="O22" s="47"/>
      <c r="P22" s="48"/>
      <c r="Q22" s="86"/>
      <c r="R22" s="47"/>
      <c r="S22" s="48"/>
      <c r="T22" s="49"/>
      <c r="U22" s="49"/>
    </row>
    <row r="23" spans="1:21" x14ac:dyDescent="0.45">
      <c r="A23" s="40">
        <v>21</v>
      </c>
      <c r="B23" s="43"/>
      <c r="C23" s="50"/>
      <c r="D23" s="43"/>
      <c r="E23" s="43"/>
      <c r="F23" s="43"/>
      <c r="G23" s="44"/>
      <c r="H23" s="45"/>
      <c r="I23" s="46"/>
      <c r="J23" s="46"/>
      <c r="K23" s="46"/>
      <c r="L23" s="51"/>
      <c r="M23" s="47"/>
      <c r="N23" s="86"/>
      <c r="O23" s="47"/>
      <c r="P23" s="48"/>
      <c r="Q23" s="86"/>
      <c r="R23" s="47"/>
      <c r="S23" s="48"/>
      <c r="T23" s="49"/>
      <c r="U23" s="49"/>
    </row>
    <row r="24" spans="1:21" x14ac:dyDescent="0.45">
      <c r="A24" s="40">
        <v>22</v>
      </c>
      <c r="B24" s="43"/>
      <c r="C24" s="50"/>
      <c r="D24" s="43"/>
      <c r="E24" s="43"/>
      <c r="F24" s="43"/>
      <c r="G24" s="44"/>
      <c r="H24" s="45"/>
      <c r="I24" s="46"/>
      <c r="J24" s="46"/>
      <c r="K24" s="46"/>
      <c r="L24" s="51"/>
      <c r="M24" s="47"/>
      <c r="N24" s="86"/>
      <c r="O24" s="47"/>
      <c r="P24" s="48"/>
      <c r="Q24" s="86"/>
      <c r="R24" s="47"/>
      <c r="S24" s="48"/>
      <c r="T24" s="49"/>
      <c r="U24" s="49"/>
    </row>
    <row r="25" spans="1:21" x14ac:dyDescent="0.45">
      <c r="A25" s="40">
        <v>23</v>
      </c>
      <c r="B25" s="43"/>
      <c r="C25" s="50"/>
      <c r="D25" s="43"/>
      <c r="E25" s="43"/>
      <c r="F25" s="43"/>
      <c r="G25" s="44"/>
      <c r="H25" s="45"/>
      <c r="I25" s="46"/>
      <c r="J25" s="46"/>
      <c r="K25" s="46"/>
      <c r="L25" s="51"/>
      <c r="M25" s="47"/>
      <c r="N25" s="86"/>
      <c r="O25" s="47"/>
      <c r="P25" s="48"/>
      <c r="Q25" s="86"/>
      <c r="R25" s="47"/>
      <c r="S25" s="48"/>
      <c r="T25" s="49"/>
      <c r="U25" s="49"/>
    </row>
    <row r="26" spans="1:21" x14ac:dyDescent="0.45">
      <c r="A26" s="40">
        <v>24</v>
      </c>
      <c r="B26" s="43"/>
      <c r="C26" s="50"/>
      <c r="D26" s="43"/>
      <c r="E26" s="43"/>
      <c r="F26" s="43"/>
      <c r="G26" s="44"/>
      <c r="H26" s="45"/>
      <c r="I26" s="46"/>
      <c r="J26" s="46"/>
      <c r="K26" s="46"/>
      <c r="L26" s="51"/>
      <c r="M26" s="47"/>
      <c r="N26" s="86"/>
      <c r="O26" s="47"/>
      <c r="P26" s="48"/>
      <c r="Q26" s="86"/>
      <c r="R26" s="47"/>
      <c r="S26" s="48"/>
      <c r="T26" s="49"/>
      <c r="U26" s="49"/>
    </row>
    <row r="27" spans="1:21" x14ac:dyDescent="0.45">
      <c r="A27" s="40">
        <v>25</v>
      </c>
      <c r="B27" s="43"/>
      <c r="C27" s="50"/>
      <c r="D27" s="43"/>
      <c r="E27" s="43"/>
      <c r="F27" s="43"/>
      <c r="G27" s="44"/>
      <c r="H27" s="45"/>
      <c r="I27" s="46"/>
      <c r="J27" s="46"/>
      <c r="K27" s="46"/>
      <c r="L27" s="51"/>
      <c r="M27" s="47"/>
      <c r="N27" s="86"/>
      <c r="O27" s="47"/>
      <c r="P27" s="48"/>
      <c r="Q27" s="86"/>
      <c r="R27" s="47"/>
      <c r="S27" s="48"/>
      <c r="T27" s="49"/>
      <c r="U27" s="49"/>
    </row>
    <row r="28" spans="1:21" x14ac:dyDescent="0.45">
      <c r="A28" s="40">
        <v>26</v>
      </c>
      <c r="B28" s="43"/>
      <c r="C28" s="50"/>
      <c r="D28" s="43"/>
      <c r="E28" s="43"/>
      <c r="F28" s="43"/>
      <c r="G28" s="44"/>
      <c r="H28" s="45"/>
      <c r="I28" s="46"/>
      <c r="J28" s="46"/>
      <c r="K28" s="46"/>
      <c r="L28" s="51"/>
      <c r="M28" s="47"/>
      <c r="N28" s="86"/>
      <c r="O28" s="47"/>
      <c r="P28" s="48"/>
      <c r="Q28" s="86"/>
      <c r="R28" s="47"/>
      <c r="S28" s="48"/>
      <c r="T28" s="49"/>
      <c r="U28" s="49"/>
    </row>
    <row r="29" spans="1:21" x14ac:dyDescent="0.45">
      <c r="A29" s="40">
        <v>27</v>
      </c>
      <c r="B29" s="43"/>
      <c r="C29" s="50"/>
      <c r="D29" s="43"/>
      <c r="E29" s="43"/>
      <c r="F29" s="43"/>
      <c r="G29" s="44"/>
      <c r="H29" s="45"/>
      <c r="I29" s="46"/>
      <c r="J29" s="46"/>
      <c r="K29" s="46"/>
      <c r="L29" s="51"/>
      <c r="M29" s="47"/>
      <c r="N29" s="86"/>
      <c r="O29" s="47"/>
      <c r="P29" s="48"/>
      <c r="Q29" s="86"/>
      <c r="R29" s="47"/>
      <c r="S29" s="48"/>
      <c r="T29" s="49"/>
      <c r="U29" s="49"/>
    </row>
    <row r="30" spans="1:21" x14ac:dyDescent="0.45">
      <c r="A30" s="40">
        <v>28</v>
      </c>
      <c r="B30" s="43"/>
      <c r="C30" s="50"/>
      <c r="D30" s="43"/>
      <c r="E30" s="43"/>
      <c r="F30" s="43"/>
      <c r="G30" s="44"/>
      <c r="H30" s="45"/>
      <c r="I30" s="46"/>
      <c r="J30" s="46"/>
      <c r="K30" s="46"/>
      <c r="L30" s="51"/>
      <c r="M30" s="47"/>
      <c r="N30" s="86"/>
      <c r="O30" s="47"/>
      <c r="P30" s="48"/>
      <c r="Q30" s="86"/>
      <c r="R30" s="47"/>
      <c r="S30" s="48"/>
      <c r="T30" s="49"/>
      <c r="U30" s="49"/>
    </row>
    <row r="31" spans="1:21" x14ac:dyDescent="0.45">
      <c r="A31" s="40">
        <v>29</v>
      </c>
      <c r="B31" s="43"/>
      <c r="C31" s="50"/>
      <c r="D31" s="43"/>
      <c r="E31" s="43"/>
      <c r="F31" s="43"/>
      <c r="G31" s="44"/>
      <c r="H31" s="45"/>
      <c r="I31" s="46"/>
      <c r="J31" s="46"/>
      <c r="K31" s="46"/>
      <c r="L31" s="51"/>
      <c r="M31" s="47"/>
      <c r="N31" s="86"/>
      <c r="O31" s="47"/>
      <c r="P31" s="48"/>
      <c r="Q31" s="86"/>
      <c r="R31" s="47"/>
      <c r="S31" s="48"/>
      <c r="T31" s="49"/>
      <c r="U31" s="49"/>
    </row>
    <row r="32" spans="1:21" x14ac:dyDescent="0.45">
      <c r="A32" s="40">
        <v>30</v>
      </c>
      <c r="B32" s="43"/>
      <c r="C32" s="50"/>
      <c r="D32" s="43"/>
      <c r="E32" s="43"/>
      <c r="F32" s="43"/>
      <c r="G32" s="44"/>
      <c r="H32" s="45"/>
      <c r="I32" s="46"/>
      <c r="J32" s="46"/>
      <c r="K32" s="46"/>
      <c r="L32" s="51"/>
      <c r="M32" s="47"/>
      <c r="N32" s="86"/>
      <c r="O32" s="47"/>
      <c r="P32" s="48"/>
      <c r="Q32" s="86"/>
      <c r="R32" s="47"/>
      <c r="S32" s="48"/>
      <c r="T32" s="49"/>
      <c r="U32" s="49"/>
    </row>
    <row r="33" spans="1:21" x14ac:dyDescent="0.45">
      <c r="A33" s="40">
        <v>31</v>
      </c>
      <c r="B33" s="43"/>
      <c r="C33" s="50"/>
      <c r="D33" s="43"/>
      <c r="E33" s="43"/>
      <c r="F33" s="43"/>
      <c r="G33" s="44"/>
      <c r="H33" s="45"/>
      <c r="I33" s="46"/>
      <c r="J33" s="46"/>
      <c r="K33" s="46"/>
      <c r="L33" s="51"/>
      <c r="M33" s="47"/>
      <c r="N33" s="86"/>
      <c r="O33" s="47"/>
      <c r="P33" s="48"/>
      <c r="Q33" s="86"/>
      <c r="R33" s="47"/>
      <c r="S33" s="48"/>
      <c r="T33" s="49"/>
      <c r="U33" s="49"/>
    </row>
    <row r="34" spans="1:21" x14ac:dyDescent="0.45">
      <c r="A34" s="40">
        <v>32</v>
      </c>
      <c r="B34" s="43"/>
      <c r="C34" s="50"/>
      <c r="D34" s="43"/>
      <c r="E34" s="43"/>
      <c r="F34" s="43"/>
      <c r="G34" s="44"/>
      <c r="H34" s="45"/>
      <c r="I34" s="46"/>
      <c r="J34" s="46"/>
      <c r="K34" s="46"/>
      <c r="L34" s="51"/>
      <c r="M34" s="47"/>
      <c r="N34" s="86"/>
      <c r="O34" s="47"/>
      <c r="P34" s="48"/>
      <c r="Q34" s="86"/>
      <c r="R34" s="47"/>
      <c r="S34" s="48"/>
      <c r="T34" s="49"/>
      <c r="U34" s="49"/>
    </row>
    <row r="35" spans="1:21" x14ac:dyDescent="0.45">
      <c r="A35" s="40">
        <v>33</v>
      </c>
      <c r="B35" s="43"/>
      <c r="C35" s="50"/>
      <c r="D35" s="43"/>
      <c r="E35" s="43"/>
      <c r="F35" s="43"/>
      <c r="G35" s="44"/>
      <c r="H35" s="45"/>
      <c r="I35" s="46"/>
      <c r="J35" s="46"/>
      <c r="K35" s="46"/>
      <c r="L35" s="51"/>
      <c r="M35" s="47"/>
      <c r="N35" s="86"/>
      <c r="O35" s="47"/>
      <c r="P35" s="48"/>
      <c r="Q35" s="86"/>
      <c r="R35" s="47"/>
      <c r="S35" s="48"/>
      <c r="T35" s="49"/>
      <c r="U35" s="49"/>
    </row>
    <row r="36" spans="1:21" x14ac:dyDescent="0.45">
      <c r="A36" s="40">
        <v>34</v>
      </c>
      <c r="B36" s="43"/>
      <c r="C36" s="50"/>
      <c r="D36" s="43"/>
      <c r="E36" s="43"/>
      <c r="F36" s="43"/>
      <c r="G36" s="44"/>
      <c r="H36" s="45"/>
      <c r="I36" s="46"/>
      <c r="J36" s="46"/>
      <c r="K36" s="46"/>
      <c r="L36" s="51"/>
      <c r="M36" s="47"/>
      <c r="N36" s="86"/>
      <c r="O36" s="47"/>
      <c r="P36" s="48"/>
      <c r="Q36" s="86"/>
      <c r="R36" s="47"/>
      <c r="S36" s="48"/>
      <c r="T36" s="49"/>
      <c r="U36" s="49"/>
    </row>
    <row r="37" spans="1:21" x14ac:dyDescent="0.45">
      <c r="A37" s="40">
        <v>35</v>
      </c>
      <c r="B37" s="43"/>
      <c r="C37" s="50"/>
      <c r="D37" s="43"/>
      <c r="E37" s="43"/>
      <c r="F37" s="43"/>
      <c r="G37" s="44"/>
      <c r="H37" s="45"/>
      <c r="I37" s="46"/>
      <c r="J37" s="46"/>
      <c r="K37" s="46"/>
      <c r="L37" s="51"/>
      <c r="M37" s="47"/>
      <c r="N37" s="86"/>
      <c r="O37" s="47"/>
      <c r="P37" s="48"/>
      <c r="Q37" s="86"/>
      <c r="R37" s="47"/>
      <c r="S37" s="48"/>
      <c r="T37" s="49"/>
      <c r="U37" s="49"/>
    </row>
    <row r="38" spans="1:21" x14ac:dyDescent="0.45">
      <c r="A38" s="40">
        <v>36</v>
      </c>
      <c r="B38" s="43"/>
      <c r="C38" s="50"/>
      <c r="D38" s="43"/>
      <c r="E38" s="43"/>
      <c r="F38" s="43"/>
      <c r="G38" s="44"/>
      <c r="H38" s="45"/>
      <c r="I38" s="46"/>
      <c r="J38" s="46"/>
      <c r="K38" s="46"/>
      <c r="L38" s="51"/>
      <c r="M38" s="47"/>
      <c r="N38" s="86"/>
      <c r="O38" s="47"/>
      <c r="P38" s="48"/>
      <c r="Q38" s="86"/>
      <c r="R38" s="47"/>
      <c r="S38" s="48"/>
      <c r="T38" s="49"/>
      <c r="U38" s="49"/>
    </row>
    <row r="39" spans="1:21" x14ac:dyDescent="0.45">
      <c r="A39" s="40">
        <v>37</v>
      </c>
      <c r="B39" s="43"/>
      <c r="C39" s="50"/>
      <c r="D39" s="43"/>
      <c r="E39" s="43"/>
      <c r="F39" s="43"/>
      <c r="G39" s="44"/>
      <c r="H39" s="45"/>
      <c r="I39" s="46"/>
      <c r="J39" s="46"/>
      <c r="K39" s="46"/>
      <c r="L39" s="51"/>
      <c r="M39" s="47"/>
      <c r="N39" s="86"/>
      <c r="O39" s="47"/>
      <c r="P39" s="48"/>
      <c r="Q39" s="86"/>
      <c r="R39" s="47"/>
      <c r="S39" s="48"/>
      <c r="T39" s="49"/>
      <c r="U39" s="49"/>
    </row>
    <row r="40" spans="1:21" x14ac:dyDescent="0.45">
      <c r="A40" s="40">
        <v>38</v>
      </c>
      <c r="B40" s="43"/>
      <c r="C40" s="50"/>
      <c r="D40" s="43"/>
      <c r="E40" s="43"/>
      <c r="F40" s="43"/>
      <c r="G40" s="44"/>
      <c r="H40" s="45"/>
      <c r="I40" s="46"/>
      <c r="J40" s="46"/>
      <c r="K40" s="46"/>
      <c r="L40" s="51"/>
      <c r="M40" s="47"/>
      <c r="N40" s="86"/>
      <c r="O40" s="47"/>
      <c r="P40" s="48"/>
      <c r="Q40" s="86"/>
      <c r="R40" s="47"/>
      <c r="S40" s="48"/>
      <c r="T40" s="49"/>
      <c r="U40" s="49"/>
    </row>
    <row r="41" spans="1:21" x14ac:dyDescent="0.45">
      <c r="A41" s="40">
        <v>39</v>
      </c>
      <c r="B41" s="43"/>
      <c r="C41" s="50"/>
      <c r="D41" s="43"/>
      <c r="E41" s="43"/>
      <c r="F41" s="43"/>
      <c r="G41" s="44"/>
      <c r="H41" s="45"/>
      <c r="I41" s="46"/>
      <c r="J41" s="46"/>
      <c r="K41" s="46"/>
      <c r="L41" s="51"/>
      <c r="M41" s="47"/>
      <c r="N41" s="86"/>
      <c r="O41" s="47"/>
      <c r="P41" s="48"/>
      <c r="Q41" s="86"/>
      <c r="R41" s="47"/>
      <c r="S41" s="48"/>
      <c r="T41" s="49"/>
      <c r="U41" s="49"/>
    </row>
    <row r="42" spans="1:21" x14ac:dyDescent="0.45">
      <c r="A42" s="40">
        <v>40</v>
      </c>
      <c r="B42" s="43"/>
      <c r="C42" s="50"/>
      <c r="D42" s="43"/>
      <c r="E42" s="43"/>
      <c r="F42" s="43"/>
      <c r="G42" s="44"/>
      <c r="H42" s="45"/>
      <c r="I42" s="46"/>
      <c r="J42" s="46"/>
      <c r="K42" s="46"/>
      <c r="L42" s="51"/>
      <c r="M42" s="47"/>
      <c r="N42" s="86"/>
      <c r="O42" s="47"/>
      <c r="P42" s="48"/>
      <c r="Q42" s="86"/>
      <c r="R42" s="47"/>
      <c r="S42" s="48"/>
      <c r="T42" s="49"/>
      <c r="U42" s="49"/>
    </row>
    <row r="43" spans="1:21" x14ac:dyDescent="0.45">
      <c r="A43" s="40">
        <v>41</v>
      </c>
      <c r="B43" s="43"/>
      <c r="C43" s="50"/>
      <c r="D43" s="43"/>
      <c r="E43" s="43"/>
      <c r="F43" s="43"/>
      <c r="G43" s="44"/>
      <c r="H43" s="45"/>
      <c r="I43" s="46"/>
      <c r="J43" s="46"/>
      <c r="K43" s="46"/>
      <c r="L43" s="51"/>
      <c r="M43" s="47"/>
      <c r="N43" s="86"/>
      <c r="O43" s="47"/>
      <c r="P43" s="48"/>
      <c r="Q43" s="86"/>
      <c r="R43" s="47"/>
      <c r="S43" s="48"/>
      <c r="T43" s="49"/>
      <c r="U43" s="49"/>
    </row>
    <row r="44" spans="1:21" x14ac:dyDescent="0.45">
      <c r="A44" s="40">
        <v>42</v>
      </c>
      <c r="B44" s="43"/>
      <c r="C44" s="50"/>
      <c r="D44" s="43"/>
      <c r="E44" s="43"/>
      <c r="F44" s="43"/>
      <c r="G44" s="44"/>
      <c r="H44" s="45"/>
      <c r="I44" s="46"/>
      <c r="J44" s="46"/>
      <c r="K44" s="46"/>
      <c r="L44" s="51"/>
      <c r="M44" s="47"/>
      <c r="N44" s="86"/>
      <c r="O44" s="47"/>
      <c r="P44" s="48"/>
      <c r="Q44" s="86"/>
      <c r="R44" s="47"/>
      <c r="S44" s="48"/>
      <c r="T44" s="49"/>
      <c r="U44" s="49"/>
    </row>
    <row r="45" spans="1:21" x14ac:dyDescent="0.45">
      <c r="A45" s="40">
        <v>43</v>
      </c>
      <c r="B45" s="43"/>
      <c r="C45" s="50"/>
      <c r="D45" s="43"/>
      <c r="E45" s="43"/>
      <c r="F45" s="43"/>
      <c r="G45" s="44"/>
      <c r="H45" s="45"/>
      <c r="I45" s="46"/>
      <c r="J45" s="46"/>
      <c r="K45" s="46"/>
      <c r="L45" s="51"/>
      <c r="M45" s="47"/>
      <c r="N45" s="86"/>
      <c r="O45" s="47"/>
      <c r="P45" s="48"/>
      <c r="Q45" s="86"/>
      <c r="R45" s="47"/>
      <c r="S45" s="48"/>
      <c r="T45" s="49"/>
      <c r="U45" s="49"/>
    </row>
    <row r="46" spans="1:21" x14ac:dyDescent="0.45">
      <c r="A46" s="40">
        <v>44</v>
      </c>
      <c r="B46" s="43"/>
      <c r="C46" s="50"/>
      <c r="D46" s="43"/>
      <c r="E46" s="43"/>
      <c r="F46" s="43"/>
      <c r="G46" s="44"/>
      <c r="H46" s="45"/>
      <c r="I46" s="46"/>
      <c r="J46" s="46"/>
      <c r="K46" s="46"/>
      <c r="L46" s="51"/>
      <c r="M46" s="47"/>
      <c r="N46" s="86"/>
      <c r="O46" s="47"/>
      <c r="P46" s="48"/>
      <c r="Q46" s="86"/>
      <c r="R46" s="47"/>
      <c r="S46" s="48"/>
      <c r="T46" s="49"/>
      <c r="U46" s="49"/>
    </row>
    <row r="47" spans="1:21" x14ac:dyDescent="0.45">
      <c r="A47" s="40">
        <v>45</v>
      </c>
      <c r="B47" s="43"/>
      <c r="C47" s="50"/>
      <c r="D47" s="43"/>
      <c r="E47" s="43"/>
      <c r="F47" s="43"/>
      <c r="G47" s="44"/>
      <c r="H47" s="45"/>
      <c r="I47" s="46"/>
      <c r="J47" s="46"/>
      <c r="K47" s="46"/>
      <c r="L47" s="51"/>
      <c r="M47" s="47"/>
      <c r="N47" s="86"/>
      <c r="O47" s="47"/>
      <c r="P47" s="48"/>
      <c r="Q47" s="86"/>
      <c r="R47" s="47"/>
      <c r="S47" s="48"/>
      <c r="T47" s="49"/>
      <c r="U47" s="49"/>
    </row>
    <row r="48" spans="1:21" x14ac:dyDescent="0.45">
      <c r="A48" s="40">
        <v>46</v>
      </c>
      <c r="B48" s="43"/>
      <c r="C48" s="50"/>
      <c r="D48" s="43"/>
      <c r="E48" s="43"/>
      <c r="F48" s="43"/>
      <c r="G48" s="44"/>
      <c r="H48" s="45"/>
      <c r="I48" s="46"/>
      <c r="J48" s="46"/>
      <c r="K48" s="46"/>
      <c r="L48" s="51"/>
      <c r="M48" s="47"/>
      <c r="N48" s="86"/>
      <c r="O48" s="47"/>
      <c r="P48" s="48"/>
      <c r="Q48" s="86"/>
      <c r="R48" s="47"/>
      <c r="S48" s="48"/>
      <c r="T48" s="49"/>
      <c r="U48" s="49"/>
    </row>
    <row r="49" spans="1:21" x14ac:dyDescent="0.45">
      <c r="A49" s="40">
        <v>47</v>
      </c>
      <c r="B49" s="43"/>
      <c r="C49" s="50"/>
      <c r="D49" s="43"/>
      <c r="E49" s="43"/>
      <c r="F49" s="43"/>
      <c r="G49" s="44"/>
      <c r="H49" s="45"/>
      <c r="I49" s="46"/>
      <c r="J49" s="46"/>
      <c r="K49" s="46"/>
      <c r="L49" s="51"/>
      <c r="M49" s="47"/>
      <c r="N49" s="86"/>
      <c r="O49" s="47"/>
      <c r="P49" s="48"/>
      <c r="Q49" s="86"/>
      <c r="R49" s="47"/>
      <c r="S49" s="48"/>
      <c r="T49" s="49"/>
      <c r="U49" s="49"/>
    </row>
    <row r="50" spans="1:21" x14ac:dyDescent="0.45">
      <c r="A50" s="40">
        <v>48</v>
      </c>
      <c r="B50" s="43"/>
      <c r="C50" s="50"/>
      <c r="D50" s="43"/>
      <c r="E50" s="43"/>
      <c r="F50" s="43"/>
      <c r="G50" s="44"/>
      <c r="H50" s="45"/>
      <c r="I50" s="46"/>
      <c r="J50" s="46"/>
      <c r="K50" s="46"/>
      <c r="L50" s="51"/>
      <c r="M50" s="47"/>
      <c r="N50" s="86"/>
      <c r="O50" s="47"/>
      <c r="P50" s="48"/>
      <c r="Q50" s="86"/>
      <c r="R50" s="47"/>
      <c r="S50" s="48"/>
      <c r="T50" s="49"/>
      <c r="U50" s="49"/>
    </row>
    <row r="51" spans="1:21" x14ac:dyDescent="0.45">
      <c r="A51" s="40">
        <v>49</v>
      </c>
      <c r="B51" s="43"/>
      <c r="C51" s="50"/>
      <c r="D51" s="43"/>
      <c r="E51" s="43"/>
      <c r="F51" s="43"/>
      <c r="G51" s="44"/>
      <c r="H51" s="45"/>
      <c r="I51" s="46"/>
      <c r="J51" s="46"/>
      <c r="K51" s="46"/>
      <c r="L51" s="51"/>
      <c r="M51" s="47"/>
      <c r="N51" s="86"/>
      <c r="O51" s="47"/>
      <c r="P51" s="48"/>
      <c r="Q51" s="86"/>
      <c r="R51" s="47"/>
      <c r="S51" s="48"/>
      <c r="T51" s="49"/>
      <c r="U51" s="49"/>
    </row>
    <row r="52" spans="1:21" x14ac:dyDescent="0.45">
      <c r="A52" s="40">
        <v>50</v>
      </c>
      <c r="B52" s="43"/>
      <c r="C52" s="50"/>
      <c r="D52" s="43"/>
      <c r="E52" s="43"/>
      <c r="F52" s="43"/>
      <c r="G52" s="44"/>
      <c r="H52" s="45"/>
      <c r="I52" s="46"/>
      <c r="J52" s="46"/>
      <c r="K52" s="46"/>
      <c r="L52" s="51"/>
      <c r="M52" s="47"/>
      <c r="N52" s="86"/>
      <c r="O52" s="47"/>
      <c r="P52" s="48"/>
      <c r="Q52" s="86"/>
      <c r="R52" s="47"/>
      <c r="S52" s="48"/>
      <c r="T52" s="49"/>
      <c r="U52" s="49"/>
    </row>
    <row r="53" spans="1:21" x14ac:dyDescent="0.45">
      <c r="A53" s="40">
        <v>51</v>
      </c>
      <c r="B53" s="43"/>
      <c r="C53" s="50"/>
      <c r="D53" s="43"/>
      <c r="E53" s="43"/>
      <c r="F53" s="43"/>
      <c r="G53" s="44"/>
      <c r="H53" s="45"/>
      <c r="I53" s="46"/>
      <c r="J53" s="46"/>
      <c r="K53" s="46"/>
      <c r="L53" s="51"/>
      <c r="M53" s="47"/>
      <c r="N53" s="86"/>
      <c r="O53" s="47"/>
      <c r="P53" s="48"/>
      <c r="Q53" s="86"/>
      <c r="R53" s="47"/>
      <c r="S53" s="48"/>
      <c r="T53" s="49"/>
      <c r="U53" s="49"/>
    </row>
    <row r="54" spans="1:21" x14ac:dyDescent="0.45">
      <c r="A54" s="40">
        <v>52</v>
      </c>
      <c r="B54" s="43"/>
      <c r="C54" s="50"/>
      <c r="D54" s="43"/>
      <c r="E54" s="43"/>
      <c r="F54" s="43"/>
      <c r="G54" s="44"/>
      <c r="H54" s="45"/>
      <c r="I54" s="46"/>
      <c r="J54" s="46"/>
      <c r="K54" s="46"/>
      <c r="L54" s="51"/>
      <c r="M54" s="47"/>
      <c r="N54" s="86"/>
      <c r="O54" s="47"/>
      <c r="P54" s="48"/>
      <c r="Q54" s="86"/>
      <c r="R54" s="47"/>
      <c r="S54" s="48"/>
      <c r="T54" s="49"/>
      <c r="U54" s="49"/>
    </row>
    <row r="55" spans="1:21" x14ac:dyDescent="0.45">
      <c r="A55" s="40">
        <v>53</v>
      </c>
      <c r="B55" s="43"/>
      <c r="C55" s="50"/>
      <c r="D55" s="43"/>
      <c r="E55" s="43"/>
      <c r="F55" s="43"/>
      <c r="G55" s="44"/>
      <c r="H55" s="45"/>
      <c r="I55" s="46"/>
      <c r="J55" s="46"/>
      <c r="K55" s="46"/>
      <c r="L55" s="51"/>
      <c r="M55" s="47"/>
      <c r="N55" s="86"/>
      <c r="O55" s="47"/>
      <c r="P55" s="48"/>
      <c r="Q55" s="86"/>
      <c r="R55" s="47"/>
      <c r="S55" s="48"/>
      <c r="T55" s="49"/>
      <c r="U55" s="49"/>
    </row>
    <row r="56" spans="1:21" x14ac:dyDescent="0.45">
      <c r="A56" s="40">
        <v>54</v>
      </c>
      <c r="B56" s="43"/>
      <c r="C56" s="50"/>
      <c r="D56" s="43"/>
      <c r="E56" s="43"/>
      <c r="F56" s="43"/>
      <c r="G56" s="44"/>
      <c r="H56" s="45"/>
      <c r="I56" s="46"/>
      <c r="J56" s="46"/>
      <c r="K56" s="46"/>
      <c r="L56" s="51"/>
      <c r="M56" s="47"/>
      <c r="N56" s="86"/>
      <c r="O56" s="47"/>
      <c r="P56" s="48"/>
      <c r="Q56" s="86"/>
      <c r="R56" s="47"/>
      <c r="S56" s="48"/>
      <c r="T56" s="49"/>
      <c r="U56" s="49"/>
    </row>
    <row r="57" spans="1:21" x14ac:dyDescent="0.45">
      <c r="A57" s="40">
        <v>55</v>
      </c>
      <c r="B57" s="43"/>
      <c r="C57" s="50"/>
      <c r="D57" s="43"/>
      <c r="E57" s="43"/>
      <c r="F57" s="43"/>
      <c r="G57" s="44"/>
      <c r="H57" s="45"/>
      <c r="I57" s="46"/>
      <c r="J57" s="46"/>
      <c r="K57" s="46"/>
      <c r="L57" s="51"/>
      <c r="M57" s="47"/>
      <c r="N57" s="86"/>
      <c r="O57" s="47"/>
      <c r="P57" s="48"/>
      <c r="Q57" s="86"/>
      <c r="R57" s="47"/>
      <c r="S57" s="48"/>
      <c r="T57" s="49"/>
      <c r="U57" s="49"/>
    </row>
    <row r="58" spans="1:21" x14ac:dyDescent="0.45">
      <c r="A58" s="40">
        <v>56</v>
      </c>
      <c r="B58" s="43"/>
      <c r="C58" s="50"/>
      <c r="D58" s="43"/>
      <c r="E58" s="43"/>
      <c r="F58" s="43"/>
      <c r="G58" s="44"/>
      <c r="H58" s="45"/>
      <c r="I58" s="46"/>
      <c r="J58" s="46"/>
      <c r="K58" s="46"/>
      <c r="L58" s="51"/>
      <c r="M58" s="47"/>
      <c r="N58" s="86"/>
      <c r="O58" s="47"/>
      <c r="P58" s="48"/>
      <c r="Q58" s="86"/>
      <c r="R58" s="47"/>
      <c r="S58" s="48"/>
      <c r="T58" s="49"/>
      <c r="U58" s="49"/>
    </row>
    <row r="59" spans="1:21" x14ac:dyDescent="0.45">
      <c r="A59" s="40">
        <v>57</v>
      </c>
      <c r="B59" s="43"/>
      <c r="C59" s="50"/>
      <c r="D59" s="43"/>
      <c r="E59" s="43"/>
      <c r="F59" s="43"/>
      <c r="G59" s="44"/>
      <c r="H59" s="45"/>
      <c r="I59" s="46"/>
      <c r="J59" s="46"/>
      <c r="K59" s="46"/>
      <c r="L59" s="51"/>
      <c r="M59" s="47"/>
      <c r="N59" s="86"/>
      <c r="O59" s="47"/>
      <c r="P59" s="48"/>
      <c r="Q59" s="86"/>
      <c r="R59" s="47"/>
      <c r="S59" s="48"/>
      <c r="T59" s="49"/>
      <c r="U59" s="49"/>
    </row>
    <row r="60" spans="1:21" x14ac:dyDescent="0.45">
      <c r="A60" s="40">
        <v>58</v>
      </c>
      <c r="B60" s="43"/>
      <c r="C60" s="50"/>
      <c r="D60" s="43"/>
      <c r="E60" s="43"/>
      <c r="F60" s="43"/>
      <c r="G60" s="44"/>
      <c r="H60" s="45"/>
      <c r="I60" s="46"/>
      <c r="J60" s="46"/>
      <c r="K60" s="46"/>
      <c r="L60" s="51"/>
      <c r="M60" s="47"/>
      <c r="N60" s="86"/>
      <c r="O60" s="47"/>
      <c r="P60" s="48"/>
      <c r="Q60" s="86"/>
      <c r="R60" s="47"/>
      <c r="S60" s="48"/>
      <c r="T60" s="49"/>
      <c r="U60" s="49"/>
    </row>
    <row r="61" spans="1:21" x14ac:dyDescent="0.45">
      <c r="A61" s="40">
        <v>59</v>
      </c>
      <c r="B61" s="43"/>
      <c r="C61" s="50"/>
      <c r="D61" s="43"/>
      <c r="E61" s="43"/>
      <c r="F61" s="43"/>
      <c r="G61" s="44"/>
      <c r="H61" s="45"/>
      <c r="I61" s="46"/>
      <c r="J61" s="46"/>
      <c r="K61" s="46"/>
      <c r="L61" s="51"/>
      <c r="M61" s="47"/>
      <c r="N61" s="86"/>
      <c r="O61" s="47"/>
      <c r="P61" s="48"/>
      <c r="Q61" s="86"/>
      <c r="R61" s="47"/>
      <c r="S61" s="48"/>
      <c r="T61" s="49"/>
      <c r="U61" s="49"/>
    </row>
    <row r="62" spans="1:21" x14ac:dyDescent="0.45">
      <c r="A62" s="40">
        <v>60</v>
      </c>
      <c r="B62" s="43"/>
      <c r="C62" s="50"/>
      <c r="D62" s="43"/>
      <c r="E62" s="43"/>
      <c r="F62" s="43"/>
      <c r="G62" s="44"/>
      <c r="H62" s="45"/>
      <c r="I62" s="46"/>
      <c r="J62" s="46"/>
      <c r="K62" s="46"/>
      <c r="L62" s="51"/>
      <c r="M62" s="47"/>
      <c r="N62" s="86"/>
      <c r="O62" s="47"/>
      <c r="P62" s="48"/>
      <c r="Q62" s="86"/>
      <c r="R62" s="47"/>
      <c r="S62" s="48"/>
      <c r="T62" s="49"/>
      <c r="U62" s="49"/>
    </row>
    <row r="63" spans="1:21" x14ac:dyDescent="0.45">
      <c r="B63" s="52"/>
      <c r="C63" s="52"/>
      <c r="D63" s="52"/>
      <c r="E63" s="52"/>
      <c r="F63" s="52"/>
      <c r="G63" s="53"/>
      <c r="H63" s="52"/>
      <c r="I63" s="52"/>
      <c r="J63" s="52"/>
      <c r="K63" s="52"/>
      <c r="L63" s="53"/>
      <c r="M63" s="52"/>
      <c r="N63" s="52"/>
      <c r="O63" s="52"/>
      <c r="P63" s="52"/>
      <c r="Q63" s="52"/>
      <c r="R63" s="52"/>
      <c r="S63" s="52"/>
      <c r="T63" s="52"/>
      <c r="U63" s="52"/>
    </row>
    <row r="64" spans="1:21" x14ac:dyDescent="0.45">
      <c r="B64" s="52"/>
      <c r="C64" s="52"/>
      <c r="D64" s="52"/>
      <c r="E64" s="52"/>
      <c r="F64" s="52"/>
      <c r="G64" s="53"/>
      <c r="H64" s="52"/>
      <c r="I64" s="52"/>
      <c r="J64" s="52"/>
      <c r="K64" s="52"/>
      <c r="L64" s="53"/>
      <c r="M64" s="52"/>
      <c r="N64" s="52"/>
      <c r="O64" s="52"/>
      <c r="P64" s="52"/>
      <c r="Q64" s="52"/>
      <c r="R64" s="52"/>
      <c r="S64" s="52"/>
      <c r="T64" s="52"/>
      <c r="U64" s="52"/>
    </row>
    <row r="65" spans="2:21" x14ac:dyDescent="0.45">
      <c r="B65" s="52"/>
      <c r="C65" s="52"/>
      <c r="D65" s="52"/>
      <c r="E65" s="52"/>
      <c r="F65" s="52"/>
      <c r="G65" s="53"/>
      <c r="H65" s="52"/>
      <c r="I65" s="52"/>
      <c r="J65" s="52"/>
      <c r="K65" s="52"/>
      <c r="L65" s="53"/>
      <c r="M65" s="52"/>
      <c r="N65" s="52"/>
      <c r="O65" s="52"/>
      <c r="P65" s="52"/>
      <c r="Q65" s="52"/>
      <c r="R65" s="52"/>
      <c r="S65" s="52"/>
      <c r="T65" s="52"/>
      <c r="U65" s="52"/>
    </row>
    <row r="66" spans="2:21" x14ac:dyDescent="0.45">
      <c r="B66" s="52"/>
      <c r="C66" s="52"/>
      <c r="D66" s="52"/>
      <c r="E66" s="52"/>
      <c r="F66" s="52"/>
      <c r="G66" s="53"/>
      <c r="H66" s="52"/>
      <c r="I66" s="52"/>
      <c r="J66" s="52"/>
      <c r="K66" s="52"/>
      <c r="L66" s="53"/>
      <c r="M66" s="52"/>
      <c r="N66" s="52"/>
      <c r="O66" s="52"/>
      <c r="P66" s="52"/>
      <c r="Q66" s="52"/>
      <c r="R66" s="52"/>
      <c r="S66" s="52"/>
      <c r="T66" s="52"/>
      <c r="U66" s="52"/>
    </row>
    <row r="67" spans="2:21" x14ac:dyDescent="0.45">
      <c r="B67" s="52"/>
      <c r="C67" s="52"/>
      <c r="D67" s="52"/>
      <c r="E67" s="52"/>
      <c r="F67" s="52"/>
      <c r="G67" s="53"/>
      <c r="H67" s="52"/>
      <c r="I67" s="52"/>
      <c r="J67" s="52"/>
      <c r="K67" s="52"/>
      <c r="L67" s="53"/>
      <c r="M67" s="52"/>
      <c r="N67" s="52"/>
      <c r="O67" s="52"/>
      <c r="P67" s="52"/>
      <c r="Q67" s="52"/>
      <c r="R67" s="52"/>
      <c r="S67" s="52"/>
      <c r="T67" s="52"/>
      <c r="U67" s="52"/>
    </row>
    <row r="68" spans="2:21" x14ac:dyDescent="0.45">
      <c r="B68" s="52"/>
      <c r="C68" s="52"/>
      <c r="D68" s="52"/>
      <c r="E68" s="52"/>
      <c r="F68" s="52"/>
      <c r="G68" s="53"/>
      <c r="H68" s="52"/>
      <c r="I68" s="52"/>
      <c r="J68" s="52"/>
      <c r="K68" s="52"/>
      <c r="L68" s="53"/>
      <c r="M68" s="52"/>
      <c r="N68" s="52"/>
      <c r="O68" s="52"/>
      <c r="P68" s="52"/>
      <c r="Q68" s="52"/>
      <c r="R68" s="52"/>
      <c r="S68" s="52"/>
      <c r="T68" s="52"/>
      <c r="U68" s="52"/>
    </row>
    <row r="69" spans="2:21" x14ac:dyDescent="0.45">
      <c r="B69" s="52"/>
      <c r="C69" s="52"/>
      <c r="D69" s="52"/>
      <c r="E69" s="52"/>
      <c r="F69" s="52"/>
      <c r="G69" s="53"/>
      <c r="H69" s="52"/>
      <c r="I69" s="52"/>
      <c r="J69" s="52"/>
      <c r="K69" s="52"/>
      <c r="L69" s="53"/>
      <c r="M69" s="52"/>
      <c r="N69" s="52"/>
      <c r="O69" s="52"/>
      <c r="P69" s="52"/>
      <c r="Q69" s="52"/>
      <c r="R69" s="52"/>
      <c r="S69" s="52"/>
      <c r="T69" s="52"/>
      <c r="U69" s="52"/>
    </row>
    <row r="70" spans="2:21" x14ac:dyDescent="0.45">
      <c r="B70" s="52"/>
      <c r="C70" s="52"/>
      <c r="D70" s="52"/>
      <c r="E70" s="52"/>
      <c r="F70" s="52"/>
      <c r="G70" s="53"/>
      <c r="H70" s="52"/>
      <c r="I70" s="52"/>
      <c r="J70" s="52"/>
      <c r="K70" s="52"/>
      <c r="L70" s="53"/>
      <c r="M70" s="52"/>
      <c r="N70" s="52"/>
      <c r="O70" s="52"/>
      <c r="P70" s="52"/>
      <c r="Q70" s="52"/>
      <c r="R70" s="52"/>
      <c r="S70" s="52"/>
      <c r="T70" s="52"/>
      <c r="U70" s="52"/>
    </row>
    <row r="71" spans="2:21" x14ac:dyDescent="0.45">
      <c r="B71" s="52"/>
      <c r="C71" s="52"/>
      <c r="D71" s="52"/>
      <c r="E71" s="52"/>
      <c r="F71" s="52"/>
      <c r="G71" s="53"/>
      <c r="H71" s="52"/>
      <c r="I71" s="52"/>
      <c r="J71" s="52"/>
      <c r="K71" s="52"/>
      <c r="L71" s="53"/>
      <c r="M71" s="52"/>
      <c r="N71" s="52"/>
      <c r="O71" s="52"/>
      <c r="P71" s="52"/>
      <c r="Q71" s="52"/>
      <c r="R71" s="52"/>
      <c r="S71" s="52"/>
      <c r="T71" s="52"/>
      <c r="U71" s="52"/>
    </row>
  </sheetData>
  <sheetProtection sheet="1" objects="1" scenarios="1"/>
  <phoneticPr fontId="1"/>
  <dataValidations count="19">
    <dataValidation type="list" allowBlank="1" showInputMessage="1" showErrorMessage="1" prompt="リストから選択" sqref="D2" xr:uid="{50D5DBA7-6D6F-4EF4-9656-25425EFC6DFA}">
      <formula1>"監督,選手,予備登録,セカンド,ホースマネージャー"</formula1>
    </dataValidation>
    <dataValidation type="list" allowBlank="1" showInputMessage="1" showErrorMessage="1" prompt="リストから選択" sqref="C2" xr:uid="{74FA14A7-4A4D-4B7E-A842-33D7956716D0}">
      <formula1>"成年男子,成年女子,少年男子,少年女子,成年,少年,男子,女子"</formula1>
    </dataValidation>
    <dataValidation type="list" allowBlank="1" showInputMessage="1" showErrorMessage="1" prompt="派遣文書の送付先を選択" sqref="M2" xr:uid="{680D0F21-DEEB-49AA-BE6E-5EF4AAE5C25D}">
      <formula1>"所属先,現住所,監督へ,不要"</formula1>
    </dataValidation>
    <dataValidation allowBlank="1" showInputMessage="1" showErrorMessage="1" prompt="姓と名の間に全角スペースを入れる" sqref="E2:F2" xr:uid="{0AD0ABFD-940B-491F-BA22-B02DF200CEE5}"/>
    <dataValidation allowBlank="1" showInputMessage="1" showErrorMessage="1" prompt="西暦で入力" sqref="H2" xr:uid="{09F1EA9A-BD38-463F-961E-34C76CC5C544}"/>
    <dataValidation allowBlank="1" showInputMessage="1" showErrorMessage="1" prompt="(注)１参照" sqref="I2" xr:uid="{E0E269DE-4E93-42E8-8BD7-81078C7175DC}"/>
    <dataValidation allowBlank="1" showInputMessage="1" showErrorMessage="1" prompt="(注)２参照" sqref="J2" xr:uid="{E5E07A8C-60B5-49FF-9639-68139EFF2E2E}"/>
    <dataValidation allowBlank="1" showInputMessage="1" showErrorMessage="1" prompt="ハイフン（－）なしで入力" sqref="S2 P2" xr:uid="{66645A00-0518-46B6-BF8C-E5F6C596E090}"/>
    <dataValidation allowBlank="1" showInputMessage="1" showErrorMessage="1" prompt="県内は市町村から記入_x000a_県外は県名から記入_x000a_文書を郵送するので、部屋番号等、最後まで必ず記入" sqref="O2 R2" xr:uid="{D1AC900F-01C1-417F-A8A8-E1DB588492B8}"/>
    <dataValidation type="list" allowBlank="1" showInputMessage="1" prompt="姓と名の間に全角スペースを入れる" sqref="G2" xr:uid="{D4D67081-F505-4227-8C32-2B8B9E7B1C21}">
      <formula1>"男,女"</formula1>
    </dataValidation>
    <dataValidation allowBlank="1" showInputMessage="1" showErrorMessage="1" prompt="学生、生徒は入力" sqref="L2" xr:uid="{0DFB59F4-DB55-475B-9F89-F929CFF36706}"/>
    <dataValidation allowBlank="1" showInputMessage="1" showErrorMessage="1" prompt="正式名称で入力" sqref="K2" xr:uid="{A77AE79E-9B43-447C-8824-6E80C561770A}"/>
    <dataValidation type="list" allowBlank="1" showInputMessage="1" showErrorMessage="1" sqref="C3:C62" xr:uid="{964BDF4E-B5EA-461C-84AC-2198D37EF4F4}">
      <formula1>"成年男子,成年女子,少年男子,少年女子,成年,少年,男子,女子"</formula1>
    </dataValidation>
    <dataValidation type="list" allowBlank="1" showInputMessage="1" showErrorMessage="1" sqref="D3:D62" xr:uid="{2404E259-1B4E-4D57-A646-F28425CAA5DD}">
      <formula1>"監督,選手,予備登録,セカンド,ホースマネージャー"</formula1>
    </dataValidation>
    <dataValidation type="list" allowBlank="1" showInputMessage="1" sqref="G3:G62" xr:uid="{BC75A4A5-CC2B-4843-88C8-64D6E22B9711}">
      <formula1>"男,女"</formula1>
    </dataValidation>
    <dataValidation type="list" allowBlank="1" showInputMessage="1" showErrorMessage="1" sqref="M3:M62" xr:uid="{095AC3FC-5151-4A93-8AD0-DAC340A5C4C0}">
      <formula1>"所属先,現住所,監督へ,不要"</formula1>
    </dataValidation>
    <dataValidation allowBlank="1" showInputMessage="1" showErrorMessage="1" prompt="○○市立から入力" sqref="T2" xr:uid="{C11B7492-CB2C-4A44-BD95-192D89AE851C}"/>
    <dataValidation allowBlank="1" showInputMessage="1" showErrorMessage="1" prompt="県内は県立○○高_x000a_県外は県名から入力" sqref="U2" xr:uid="{8B075CA3-1239-4CFA-8F3D-0990692025D0}"/>
    <dataValidation allowBlank="1" showInputMessage="1" showErrorMessage="1" prompt="ハイフン（－）なしで入力　自動で入力されます" sqref="Q2 N2" xr:uid="{415314D4-02BE-4056-91CC-97803984198E}"/>
  </dataValidations>
  <pageMargins left="0.7" right="0.7" top="0.75" bottom="0.75" header="0.3" footer="0.3"/>
  <pageSetup paperSize="9"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リストから選択" xr:uid="{6C81975C-A483-48EF-BE6F-906290B04843}">
          <x14:formula1>
            <xm:f>作成手順!$B$44:$B$98</xm:f>
          </x14:formula1>
          <xm:sqref>B2:C2</xm:sqref>
        </x14:dataValidation>
        <x14:dataValidation type="list" allowBlank="1" showInputMessage="1" showErrorMessage="1" xr:uid="{40C9E476-E144-4D09-BC1A-9D5E45B890ED}">
          <x14:formula1>
            <xm:f>作成手順!$B$44:$B$98</xm:f>
          </x14:formula1>
          <xm:sqref>B3:B62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BD847-B204-4520-B2B1-ACC9855712CF}">
  <sheetPr>
    <tabColor rgb="FFFFC000"/>
  </sheetPr>
  <dimension ref="B1:N210"/>
  <sheetViews>
    <sheetView zoomScaleNormal="100" zoomScaleSheetLayoutView="120" workbookViewId="0">
      <selection activeCell="E3" sqref="E3:H3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 x14ac:dyDescent="0.45">
      <c r="B1" s="20" t="s">
        <v>199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 x14ac:dyDescent="0.45">
      <c r="C3" s="10">
        <v>1</v>
      </c>
      <c r="D3" s="11" t="s">
        <v>101</v>
      </c>
      <c r="E3" s="143" t="s">
        <v>176</v>
      </c>
      <c r="F3" s="143"/>
      <c r="G3" s="143"/>
      <c r="H3" s="143"/>
    </row>
    <row r="4" spans="2:14" ht="13.2" customHeight="1" x14ac:dyDescent="0.45">
      <c r="C4" s="12"/>
      <c r="D4" s="13"/>
    </row>
    <row r="5" spans="2:14" ht="13.2" customHeight="1" x14ac:dyDescent="0.45">
      <c r="C5" s="10">
        <v>2</v>
      </c>
      <c r="D5" s="11" t="s">
        <v>102</v>
      </c>
      <c r="E5" s="144" t="s">
        <v>105</v>
      </c>
      <c r="F5" s="144"/>
      <c r="G5" s="144"/>
      <c r="H5" s="144"/>
      <c r="I5" s="8" t="s">
        <v>85</v>
      </c>
    </row>
    <row r="6" spans="2:14" ht="13.2" customHeight="1" x14ac:dyDescent="0.45">
      <c r="C6" s="12"/>
      <c r="D6" s="13"/>
      <c r="I6" s="12" t="s">
        <v>202</v>
      </c>
      <c r="J6" s="142"/>
      <c r="K6" s="142"/>
    </row>
    <row r="7" spans="2:14" ht="13.2" customHeight="1" x14ac:dyDescent="0.45">
      <c r="C7" s="10">
        <v>3</v>
      </c>
      <c r="D7" s="11" t="s">
        <v>103</v>
      </c>
      <c r="E7" s="144" t="s">
        <v>165</v>
      </c>
      <c r="F7" s="144"/>
      <c r="G7" s="144"/>
      <c r="H7" s="144"/>
    </row>
    <row r="8" spans="2:14" ht="13.2" customHeight="1" x14ac:dyDescent="0.45">
      <c r="C8" s="12"/>
      <c r="D8" s="13"/>
      <c r="I8" s="12" t="s">
        <v>203</v>
      </c>
      <c r="J8" s="142"/>
      <c r="K8" s="142"/>
    </row>
    <row r="9" spans="2:14" ht="13.2" customHeight="1" x14ac:dyDescent="0.45">
      <c r="C9" s="10">
        <v>4</v>
      </c>
      <c r="D9" s="11" t="s">
        <v>164</v>
      </c>
      <c r="E9" s="144"/>
      <c r="F9" s="144"/>
      <c r="G9" s="144"/>
      <c r="H9" s="144"/>
    </row>
    <row r="10" spans="2:14" ht="13.2" customHeight="1" x14ac:dyDescent="0.45">
      <c r="C10" s="12"/>
      <c r="D10" s="13"/>
    </row>
    <row r="11" spans="2:14" ht="13.2" customHeight="1" x14ac:dyDescent="0.45">
      <c r="C11" s="10">
        <v>5</v>
      </c>
      <c r="D11" s="11" t="s">
        <v>104</v>
      </c>
      <c r="E11" s="144" t="s">
        <v>163</v>
      </c>
      <c r="F11" s="144"/>
      <c r="G11" s="144"/>
      <c r="H11" s="144"/>
    </row>
    <row r="12" spans="2:14" ht="13.2" customHeight="1" x14ac:dyDescent="0.45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 x14ac:dyDescent="0.45">
      <c r="B13" s="133" t="s">
        <v>86</v>
      </c>
      <c r="C13" s="134"/>
      <c r="D13" s="31" t="s">
        <v>88</v>
      </c>
      <c r="E13" s="135" t="s">
        <v>97</v>
      </c>
      <c r="F13" s="138" t="s">
        <v>96</v>
      </c>
      <c r="G13" s="139"/>
      <c r="H13" s="32" t="s">
        <v>99</v>
      </c>
      <c r="I13" s="33" t="s">
        <v>92</v>
      </c>
      <c r="J13" s="32" t="s">
        <v>99</v>
      </c>
      <c r="K13" s="33" t="s">
        <v>92</v>
      </c>
    </row>
    <row r="14" spans="2:14" ht="10.8" customHeight="1" x14ac:dyDescent="0.45">
      <c r="B14" s="113"/>
      <c r="C14" s="114"/>
      <c r="D14" s="34" t="s">
        <v>89</v>
      </c>
      <c r="E14" s="136"/>
      <c r="F14" s="121"/>
      <c r="G14" s="140"/>
      <c r="H14" s="123" t="s">
        <v>173</v>
      </c>
      <c r="I14" s="125"/>
      <c r="J14" s="123" t="s">
        <v>100</v>
      </c>
      <c r="K14" s="125"/>
    </row>
    <row r="15" spans="2:14" ht="10.8" customHeight="1" x14ac:dyDescent="0.45">
      <c r="B15" s="115"/>
      <c r="C15" s="116"/>
      <c r="D15" s="35" t="s">
        <v>90</v>
      </c>
      <c r="E15" s="137"/>
      <c r="F15" s="122"/>
      <c r="G15" s="141"/>
      <c r="H15" s="36" t="s">
        <v>171</v>
      </c>
      <c r="I15" s="37"/>
      <c r="J15" s="36" t="s">
        <v>174</v>
      </c>
      <c r="K15" s="37"/>
    </row>
    <row r="16" spans="2:14" ht="10.8" customHeight="1" x14ac:dyDescent="0.45">
      <c r="B16" s="130" t="s">
        <v>91</v>
      </c>
      <c r="C16" s="90">
        <v>1</v>
      </c>
      <c r="D16" s="81" t="str">
        <f>IFERROR(VLOOKUP($N16,入力シート!$A$3:$U$52,6)&amp;"","")</f>
        <v/>
      </c>
      <c r="E16" s="93" t="str">
        <f>IFERROR(VLOOKUP($N16,入力シート!$A$3:$U$52,7)&amp;"","")</f>
        <v/>
      </c>
      <c r="F16" s="96" t="str">
        <f>IFERROR(VLOOKUP($N16,入力シート!$A$3:$U$52,11)&amp;"","")</f>
        <v/>
      </c>
      <c r="G16" s="126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5"/>
    </row>
    <row r="17" spans="2:14" ht="10.8" customHeight="1" x14ac:dyDescent="0.45">
      <c r="B17" s="131"/>
      <c r="C17" s="91"/>
      <c r="D17" s="100" t="str">
        <f>IFERROR(VLOOKUP($N16,入力シート!$A$3:$U$52,5)&amp;"","")</f>
        <v/>
      </c>
      <c r="E17" s="94" t="e">
        <f>VLOOKUP($N$16,入力シート!$A$3:$U$52,6)</f>
        <v>#N/A</v>
      </c>
      <c r="F17" s="97" t="e">
        <f>VLOOKUP($N$16,入力シート!$A$3:$U$52,6)</f>
        <v>#N/A</v>
      </c>
      <c r="G17" s="127"/>
      <c r="H17" s="102" t="str">
        <f>IFERROR(VLOOKUP($N16,入力シート!$A$3:$U$52,15)&amp;"","")</f>
        <v/>
      </c>
      <c r="I17" s="103" t="e">
        <f>VLOOKUP($N$16,入力シート!$A$3:$U$52,6)</f>
        <v>#N/A</v>
      </c>
      <c r="J17" s="102" t="str">
        <f>IFERROR(VLOOKUP($N16,入力シート!$A$3:$U$52,18)&amp;"","")</f>
        <v/>
      </c>
      <c r="K17" s="106" t="e">
        <f>VLOOKUP($N$16,入力シート!$A$3:$U$52,6)</f>
        <v>#N/A</v>
      </c>
      <c r="N17" s="145"/>
    </row>
    <row r="18" spans="2:14" ht="10.8" customHeight="1" x14ac:dyDescent="0.45">
      <c r="B18" s="131"/>
      <c r="C18" s="91"/>
      <c r="D18" s="101" t="e">
        <f>VLOOKUP($N$16,入力シート!$A$3:$U$52,6)</f>
        <v>#N/A</v>
      </c>
      <c r="E18" s="94" t="e">
        <f>VLOOKUP($N$16,入力シート!$A$3:$U$52,5)</f>
        <v>#N/A</v>
      </c>
      <c r="F18" s="97" t="e">
        <f>VLOOKUP($N$16,入力シート!$A$3:$U$52,5)</f>
        <v>#N/A</v>
      </c>
      <c r="G18" s="127"/>
      <c r="H18" s="102" t="e">
        <f>VLOOKUP($N$16,入力シート!$A$3:$U$52,5)</f>
        <v>#N/A</v>
      </c>
      <c r="I18" s="103" t="e">
        <f>VLOOKUP($N$16,入力シート!$A$3:$U$52,5)</f>
        <v>#N/A</v>
      </c>
      <c r="J18" s="102" t="e">
        <f>VLOOKUP($N$16,入力シート!$A$3:$U$52,5)</f>
        <v>#N/A</v>
      </c>
      <c r="K18" s="106" t="e">
        <f>VLOOKUP($N$16,入力シート!$A$3:$U$52,5)</f>
        <v>#N/A</v>
      </c>
      <c r="N18" s="145"/>
    </row>
    <row r="19" spans="2:14" ht="10.8" customHeight="1" x14ac:dyDescent="0.45">
      <c r="B19" s="131"/>
      <c r="C19" s="91"/>
      <c r="D19" s="25" t="str">
        <f>IFERROR(IF(VLOOKUP($N16,入力シート!$A$3:$U$52,8)=0,"",VLOOKUP($N16,入力シート!$A$3:$U$52,8)),"")</f>
        <v/>
      </c>
      <c r="E19" s="95" t="e">
        <f>VLOOKUP($N$16,入力シート!$A$3:$U$52,6)</f>
        <v>#N/A</v>
      </c>
      <c r="F19" s="98" t="e">
        <f>VLOOKUP($N$16,入力シート!$A$3:$U$52,6)</f>
        <v>#N/A</v>
      </c>
      <c r="G19" s="132"/>
      <c r="H19" s="64" t="s">
        <v>170</v>
      </c>
      <c r="I19" s="65" t="str">
        <f>IFERROR(VLOOKUP($N16,入力シート!$A$3:$U$52,20)&amp;"","")</f>
        <v/>
      </c>
      <c r="J19" s="78" t="s">
        <v>172</v>
      </c>
      <c r="K19" s="66" t="str">
        <f>IFERROR(VLOOKUP($N16,入力シート!$A$3:$U$52,21)&amp;"","")</f>
        <v/>
      </c>
      <c r="N19" s="145"/>
    </row>
    <row r="20" spans="2:14" ht="10.8" customHeight="1" x14ac:dyDescent="0.45">
      <c r="B20" s="131"/>
      <c r="C20" s="90">
        <v>2</v>
      </c>
      <c r="D20" s="81" t="str">
        <f>IFERROR(VLOOKUP($N20,入力シート!$A$3:$U$52,6)&amp;"","")</f>
        <v/>
      </c>
      <c r="E20" s="93" t="str">
        <f>IFERROR(VLOOKUP($N20,入力シート!$A$3:$U$52,7)&amp;"","")</f>
        <v/>
      </c>
      <c r="F20" s="96" t="str">
        <f>IFERROR(VLOOKUP($N20,入力シート!$A$3:$U$52,11)&amp;"","")</f>
        <v/>
      </c>
      <c r="G20" s="126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5"/>
    </row>
    <row r="21" spans="2:14" ht="10.8" customHeight="1" x14ac:dyDescent="0.45">
      <c r="B21" s="131"/>
      <c r="C21" s="91"/>
      <c r="D21" s="100" t="str">
        <f>IFERROR(VLOOKUP($N20,入力シート!$A$3:$U$52,5)&amp;"","")</f>
        <v/>
      </c>
      <c r="E21" s="94" t="e">
        <f>VLOOKUP($N$16,入力シート!$A$3:$U$52,6)</f>
        <v>#N/A</v>
      </c>
      <c r="F21" s="97" t="e">
        <f>VLOOKUP($N$16,入力シート!$A$3:$U$52,6)</f>
        <v>#N/A</v>
      </c>
      <c r="G21" s="127"/>
      <c r="H21" s="102" t="str">
        <f>IFERROR(VLOOKUP($N20,入力シート!$A$3:$U$52,15)&amp;"","")</f>
        <v/>
      </c>
      <c r="I21" s="103" t="e">
        <f>VLOOKUP($N$16,入力シート!$A$3:$U$52,6)</f>
        <v>#N/A</v>
      </c>
      <c r="J21" s="102" t="str">
        <f>IFERROR(VLOOKUP($N20,入力シート!$A$3:$U$52,18)&amp;"","")</f>
        <v/>
      </c>
      <c r="K21" s="106" t="e">
        <f>VLOOKUP($N$16,入力シート!$A$3:$U$52,6)</f>
        <v>#N/A</v>
      </c>
      <c r="N21" s="145"/>
    </row>
    <row r="22" spans="2:14" ht="10.8" customHeight="1" x14ac:dyDescent="0.45">
      <c r="B22" s="131"/>
      <c r="C22" s="91"/>
      <c r="D22" s="101" t="e">
        <f>VLOOKUP($N$16,入力シート!$A$3:$U$52,6)</f>
        <v>#N/A</v>
      </c>
      <c r="E22" s="94" t="e">
        <f>VLOOKUP($N$16,入力シート!$A$3:$U$52,5)</f>
        <v>#N/A</v>
      </c>
      <c r="F22" s="97" t="e">
        <f>VLOOKUP($N$16,入力シート!$A$3:$U$52,5)</f>
        <v>#N/A</v>
      </c>
      <c r="G22" s="127"/>
      <c r="H22" s="104" t="e">
        <f>VLOOKUP($N$16,入力シート!$A$3:$U$52,5)</f>
        <v>#N/A</v>
      </c>
      <c r="I22" s="105" t="e">
        <f>VLOOKUP($N$16,入力シート!$A$3:$U$52,5)</f>
        <v>#N/A</v>
      </c>
      <c r="J22" s="104" t="e">
        <f>VLOOKUP($N$16,入力シート!$A$3:$U$52,5)</f>
        <v>#N/A</v>
      </c>
      <c r="K22" s="107" t="e">
        <f>VLOOKUP($N$16,入力シート!$A$3:$U$52,5)</f>
        <v>#N/A</v>
      </c>
      <c r="N22" s="145"/>
    </row>
    <row r="23" spans="2:14" ht="10.8" customHeight="1" thickBot="1" x14ac:dyDescent="0.5">
      <c r="B23" s="131"/>
      <c r="C23" s="91"/>
      <c r="D23" s="25" t="str">
        <f>IFERROR(IF(VLOOKUP($N20,入力シート!$A$3:$U$52,8)=0,"",VLOOKUP($N20,入力シート!$A$3:$U$52,8)),"")</f>
        <v/>
      </c>
      <c r="E23" s="94" t="e">
        <f>VLOOKUP($N$16,入力シート!$A$3:$U$52,6)</f>
        <v>#N/A</v>
      </c>
      <c r="F23" s="97" t="e">
        <f>VLOOKUP($N$16,入力シート!$A$3:$U$52,6)</f>
        <v>#N/A</v>
      </c>
      <c r="G23" s="127"/>
      <c r="H23" s="27" t="s">
        <v>170</v>
      </c>
      <c r="I23" s="68" t="str">
        <f>IFERROR(VLOOKUP($N20,入力シート!$A$3:$U$52,20)&amp;"","")</f>
        <v/>
      </c>
      <c r="J23" s="79" t="s">
        <v>172</v>
      </c>
      <c r="K23" s="72" t="str">
        <f>IFERROR(VLOOKUP($N20,入力シート!$A$3:$U$52,21)&amp;"","")</f>
        <v/>
      </c>
      <c r="N23" s="145"/>
    </row>
    <row r="24" spans="2:14" ht="10.8" customHeight="1" thickTop="1" x14ac:dyDescent="0.45">
      <c r="B24" s="111" t="s">
        <v>86</v>
      </c>
      <c r="C24" s="112"/>
      <c r="D24" s="38" t="s">
        <v>88</v>
      </c>
      <c r="E24" s="117" t="s">
        <v>97</v>
      </c>
      <c r="F24" s="120" t="s">
        <v>96</v>
      </c>
      <c r="G24" s="117" t="s">
        <v>98</v>
      </c>
      <c r="H24" s="39" t="s">
        <v>99</v>
      </c>
      <c r="I24" s="74" t="s">
        <v>92</v>
      </c>
      <c r="J24" s="69" t="s">
        <v>99</v>
      </c>
      <c r="K24" s="70" t="s">
        <v>92</v>
      </c>
      <c r="N24" s="19"/>
    </row>
    <row r="25" spans="2:14" ht="10.8" customHeight="1" x14ac:dyDescent="0.45">
      <c r="B25" s="113"/>
      <c r="C25" s="114"/>
      <c r="D25" s="34" t="s">
        <v>89</v>
      </c>
      <c r="E25" s="118"/>
      <c r="F25" s="121"/>
      <c r="G25" s="118"/>
      <c r="H25" s="123" t="s">
        <v>173</v>
      </c>
      <c r="I25" s="124"/>
      <c r="J25" s="123" t="s">
        <v>100</v>
      </c>
      <c r="K25" s="125"/>
      <c r="N25" s="19"/>
    </row>
    <row r="26" spans="2:14" ht="10.8" customHeight="1" x14ac:dyDescent="0.45">
      <c r="B26" s="115"/>
      <c r="C26" s="116"/>
      <c r="D26" s="35" t="s">
        <v>90</v>
      </c>
      <c r="E26" s="119"/>
      <c r="F26" s="122"/>
      <c r="G26" s="119"/>
      <c r="H26" s="36" t="s">
        <v>171</v>
      </c>
      <c r="I26" s="75"/>
      <c r="J26" s="36" t="s">
        <v>174</v>
      </c>
      <c r="K26" s="37"/>
      <c r="N26" s="19"/>
    </row>
    <row r="27" spans="2:14" ht="10.8" customHeight="1" x14ac:dyDescent="0.45">
      <c r="B27" s="108" t="s">
        <v>93</v>
      </c>
      <c r="C27" s="91">
        <v>1</v>
      </c>
      <c r="D27" s="81" t="str">
        <f>IFERROR(VLOOKUP($N27,入力シート!$A$3:$U$52,6)&amp;"","")</f>
        <v/>
      </c>
      <c r="E27" s="93" t="str">
        <f>IFERROR(VLOOKUP($N27,入力シート!$A$3:$U$52,7)&amp;"","")</f>
        <v/>
      </c>
      <c r="F27" s="96" t="str">
        <f>IFERROR(VLOOKUP($N27,入力シート!$A$3:$U$52,11)&amp;"","")</f>
        <v/>
      </c>
      <c r="G27" s="93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5"/>
    </row>
    <row r="28" spans="2:14" ht="10.8" customHeight="1" x14ac:dyDescent="0.45">
      <c r="B28" s="109"/>
      <c r="C28" s="91"/>
      <c r="D28" s="100" t="str">
        <f>IFERROR(VLOOKUP($N27,入力シート!$A$3:$U$52,5)&amp;"","")</f>
        <v/>
      </c>
      <c r="E28" s="94" t="e">
        <f>VLOOKUP($N$16,入力シート!$A$3:$U$52,6)</f>
        <v>#N/A</v>
      </c>
      <c r="F28" s="97" t="e">
        <f>VLOOKUP($N$16,入力シート!$A$3:$U$52,6)</f>
        <v>#N/A</v>
      </c>
      <c r="G28" s="94" t="e">
        <f>VLOOKUP($N$16,入力シート!$A$3:$U$52,6)</f>
        <v>#N/A</v>
      </c>
      <c r="H28" s="102" t="str">
        <f>IFERROR(VLOOKUP($N27,入力シート!$A$3:$U$52,15)&amp;"","")</f>
        <v/>
      </c>
      <c r="I28" s="103" t="e">
        <f>VLOOKUP($N$16,入力シート!$A$3:$U$52,6)</f>
        <v>#N/A</v>
      </c>
      <c r="J28" s="102" t="str">
        <f>IFERROR(VLOOKUP($N27,入力シート!$A$3:$U$52,18)&amp;"","")</f>
        <v/>
      </c>
      <c r="K28" s="106" t="e">
        <f>VLOOKUP($N$16,入力シート!$A$3:$U$52,6)</f>
        <v>#N/A</v>
      </c>
      <c r="N28" s="145"/>
    </row>
    <row r="29" spans="2:14" ht="10.8" customHeight="1" x14ac:dyDescent="0.45">
      <c r="B29" s="109"/>
      <c r="C29" s="91"/>
      <c r="D29" s="101" t="e">
        <f>VLOOKUP($N$16,入力シート!$A$3:$U$52,6)</f>
        <v>#N/A</v>
      </c>
      <c r="E29" s="94" t="e">
        <f>VLOOKUP($N$16,入力シート!$A$3:$U$52,5)</f>
        <v>#N/A</v>
      </c>
      <c r="F29" s="97" t="e">
        <f>VLOOKUP($N$16,入力シート!$A$3:$U$52,5)</f>
        <v>#N/A</v>
      </c>
      <c r="G29" s="94" t="e">
        <f>VLOOKUP($N$16,入力シート!$A$3:$U$52,5)</f>
        <v>#N/A</v>
      </c>
      <c r="H29" s="102" t="e">
        <f>VLOOKUP($N$16,入力シート!$A$3:$U$52,5)</f>
        <v>#N/A</v>
      </c>
      <c r="I29" s="103" t="e">
        <f>VLOOKUP($N$16,入力シート!$A$3:$U$52,5)</f>
        <v>#N/A</v>
      </c>
      <c r="J29" s="102" t="e">
        <f>VLOOKUP($N$16,入力シート!$A$3:$U$52,5)</f>
        <v>#N/A</v>
      </c>
      <c r="K29" s="106" t="e">
        <f>VLOOKUP($N$16,入力シート!$A$3:$U$52,5)</f>
        <v>#N/A</v>
      </c>
      <c r="N29" s="145"/>
    </row>
    <row r="30" spans="2:14" ht="10.8" customHeight="1" x14ac:dyDescent="0.45">
      <c r="B30" s="109"/>
      <c r="C30" s="92"/>
      <c r="D30" s="25" t="str">
        <f>IFERROR(IF(VLOOKUP($N27,入力シート!$A$3:$U$52,8)=0,"",VLOOKUP($N27,入力シート!$A$3:$U$52,8)),"")</f>
        <v/>
      </c>
      <c r="E30" s="95" t="e">
        <f>VLOOKUP($N$16,入力シート!$A$3:$U$52,6)</f>
        <v>#N/A</v>
      </c>
      <c r="F30" s="98" t="e">
        <f>VLOOKUP($N$16,入力シート!$A$3:$U$52,6)</f>
        <v>#N/A</v>
      </c>
      <c r="G30" s="95" t="e">
        <f>VLOOKUP($N$16,入力シート!$A$3:$U$52,6)</f>
        <v>#N/A</v>
      </c>
      <c r="H30" s="71" t="s">
        <v>170</v>
      </c>
      <c r="I30" s="65" t="str">
        <f>IFERROR(VLOOKUP($N27,入力シート!$A$3:$U$52,20)&amp;"","")</f>
        <v/>
      </c>
      <c r="J30" s="80" t="s">
        <v>172</v>
      </c>
      <c r="K30" s="66" t="str">
        <f>IFERROR(VLOOKUP($N27,入力シート!$A$3:$U$52,21)&amp;"","")</f>
        <v/>
      </c>
      <c r="N30" s="145"/>
    </row>
    <row r="31" spans="2:14" ht="10.8" customHeight="1" x14ac:dyDescent="0.45">
      <c r="B31" s="109"/>
      <c r="C31" s="90">
        <v>2</v>
      </c>
      <c r="D31" s="81" t="str">
        <f>IFERROR(VLOOKUP($N31,入力シート!$A$3:$U$52,6)&amp;"","")</f>
        <v/>
      </c>
      <c r="E31" s="93" t="str">
        <f>IFERROR(VLOOKUP($N31,入力シート!$A$3:$U$52,7)&amp;"","")</f>
        <v/>
      </c>
      <c r="F31" s="96" t="str">
        <f>IFERROR(VLOOKUP($N31,入力シート!$A$3:$U$52,11)&amp;"","")</f>
        <v/>
      </c>
      <c r="G31" s="93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5"/>
    </row>
    <row r="32" spans="2:14" ht="10.8" customHeight="1" x14ac:dyDescent="0.45">
      <c r="B32" s="109"/>
      <c r="C32" s="91"/>
      <c r="D32" s="100" t="str">
        <f>IFERROR(VLOOKUP($N31,入力シート!$A$3:$U$52,5)&amp;"","")</f>
        <v/>
      </c>
      <c r="E32" s="94" t="e">
        <f>VLOOKUP($N$16,入力シート!$A$3:$U$52,6)</f>
        <v>#N/A</v>
      </c>
      <c r="F32" s="97" t="e">
        <f>VLOOKUP($N$16,入力シート!$A$3:$U$52,6)</f>
        <v>#N/A</v>
      </c>
      <c r="G32" s="94" t="e">
        <f>VLOOKUP($N$16,入力シート!$A$3:$U$52,6)</f>
        <v>#N/A</v>
      </c>
      <c r="H32" s="102" t="str">
        <f>IFERROR(VLOOKUP($N31,入力シート!$A$3:$U$52,15)&amp;"","")</f>
        <v/>
      </c>
      <c r="I32" s="103" t="e">
        <f>VLOOKUP($N$16,入力シート!$A$3:$U$52,6)</f>
        <v>#N/A</v>
      </c>
      <c r="J32" s="102" t="str">
        <f>IFERROR(VLOOKUP($N31,入力シート!$A$3:$U$52,18)&amp;"","")</f>
        <v/>
      </c>
      <c r="K32" s="106" t="e">
        <f>VLOOKUP($N$16,入力シート!$A$3:$U$52,6)</f>
        <v>#N/A</v>
      </c>
      <c r="N32" s="145"/>
    </row>
    <row r="33" spans="2:14" ht="10.8" customHeight="1" x14ac:dyDescent="0.45">
      <c r="B33" s="109"/>
      <c r="C33" s="91"/>
      <c r="D33" s="101" t="e">
        <f>VLOOKUP($N$16,入力シート!$A$3:$U$52,6)</f>
        <v>#N/A</v>
      </c>
      <c r="E33" s="94" t="e">
        <f>VLOOKUP($N$16,入力シート!$A$3:$U$52,5)</f>
        <v>#N/A</v>
      </c>
      <c r="F33" s="97" t="e">
        <f>VLOOKUP($N$16,入力シート!$A$3:$U$52,5)</f>
        <v>#N/A</v>
      </c>
      <c r="G33" s="94" t="e">
        <f>VLOOKUP($N$16,入力シート!$A$3:$U$52,5)</f>
        <v>#N/A</v>
      </c>
      <c r="H33" s="104" t="e">
        <f>VLOOKUP($N$16,入力シート!$A$3:$U$52,5)</f>
        <v>#N/A</v>
      </c>
      <c r="I33" s="105" t="e">
        <f>VLOOKUP($N$16,入力シート!$A$3:$U$52,5)</f>
        <v>#N/A</v>
      </c>
      <c r="J33" s="104" t="e">
        <f>VLOOKUP($N$16,入力シート!$A$3:$U$52,5)</f>
        <v>#N/A</v>
      </c>
      <c r="K33" s="107" t="e">
        <f>VLOOKUP($N$16,入力シート!$A$3:$U$52,5)</f>
        <v>#N/A</v>
      </c>
      <c r="N33" s="145"/>
    </row>
    <row r="34" spans="2:14" ht="10.8" customHeight="1" x14ac:dyDescent="0.45">
      <c r="B34" s="109"/>
      <c r="C34" s="92"/>
      <c r="D34" s="25" t="str">
        <f>IFERROR(IF(VLOOKUP($N31,入力シート!$A$3:$U$52,8)=0,"",VLOOKUP($N31,入力シート!$A$3:$U$52,8)),"")</f>
        <v/>
      </c>
      <c r="E34" s="95" t="e">
        <f>VLOOKUP($N$16,入力シート!$A$3:$U$52,6)</f>
        <v>#N/A</v>
      </c>
      <c r="F34" s="98" t="e">
        <f>VLOOKUP($N$16,入力シート!$A$3:$U$52,6)</f>
        <v>#N/A</v>
      </c>
      <c r="G34" s="95" t="e">
        <f>VLOOKUP($N$16,入力シート!$A$3:$U$52,6)</f>
        <v>#N/A</v>
      </c>
      <c r="H34" s="28" t="s">
        <v>170</v>
      </c>
      <c r="I34" s="67" t="str">
        <f>IFERROR(VLOOKUP($N31,入力シート!$A$3:$U$52,20)&amp;"","")</f>
        <v/>
      </c>
      <c r="J34" s="29" t="s">
        <v>172</v>
      </c>
      <c r="K34" s="26" t="str">
        <f>IFERROR(VLOOKUP($N31,入力シート!$A$3:$U$52,21)&amp;"","")</f>
        <v/>
      </c>
      <c r="N34" s="145"/>
    </row>
    <row r="35" spans="2:14" ht="10.8" customHeight="1" x14ac:dyDescent="0.45">
      <c r="B35" s="109"/>
      <c r="C35" s="91">
        <v>3</v>
      </c>
      <c r="D35" s="81" t="str">
        <f>IFERROR(VLOOKUP($N35,入力シート!$A$3:$U$52,6)&amp;"","")</f>
        <v/>
      </c>
      <c r="E35" s="93" t="str">
        <f>IFERROR(VLOOKUP($N35,入力シート!$A$3:$U$52,7)&amp;"","")</f>
        <v/>
      </c>
      <c r="F35" s="96" t="str">
        <f>IFERROR(VLOOKUP($N35,入力シート!$A$3:$U$52,11)&amp;"","")</f>
        <v/>
      </c>
      <c r="G35" s="93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5"/>
    </row>
    <row r="36" spans="2:14" ht="10.8" customHeight="1" x14ac:dyDescent="0.45">
      <c r="B36" s="109"/>
      <c r="C36" s="91"/>
      <c r="D36" s="100" t="str">
        <f>IFERROR(VLOOKUP($N35,入力シート!$A$3:$U$52,5)&amp;"","")</f>
        <v/>
      </c>
      <c r="E36" s="94" t="e">
        <f>VLOOKUP($N$16,入力シート!$A$3:$U$52,6)</f>
        <v>#N/A</v>
      </c>
      <c r="F36" s="97" t="e">
        <f>VLOOKUP($N$16,入力シート!$A$3:$U$52,6)</f>
        <v>#N/A</v>
      </c>
      <c r="G36" s="94" t="e">
        <f>VLOOKUP($N$16,入力シート!$A$3:$U$52,6)</f>
        <v>#N/A</v>
      </c>
      <c r="H36" s="102" t="str">
        <f>IFERROR(VLOOKUP($N35,入力シート!$A$3:$U$52,15)&amp;"","")</f>
        <v/>
      </c>
      <c r="I36" s="103" t="e">
        <f>VLOOKUP($N$16,入力シート!$A$3:$U$52,6)</f>
        <v>#N/A</v>
      </c>
      <c r="J36" s="102" t="str">
        <f>IFERROR(VLOOKUP($N35,入力シート!$A$3:$U$52,18)&amp;"","")</f>
        <v/>
      </c>
      <c r="K36" s="106" t="e">
        <f>VLOOKUP($N$16,入力シート!$A$3:$U$52,6)</f>
        <v>#N/A</v>
      </c>
      <c r="N36" s="145"/>
    </row>
    <row r="37" spans="2:14" ht="10.8" customHeight="1" x14ac:dyDescent="0.45">
      <c r="B37" s="109"/>
      <c r="C37" s="91"/>
      <c r="D37" s="101" t="e">
        <f>VLOOKUP($N$16,入力シート!$A$3:$U$52,6)</f>
        <v>#N/A</v>
      </c>
      <c r="E37" s="94" t="e">
        <f>VLOOKUP($N$16,入力シート!$A$3:$U$52,5)</f>
        <v>#N/A</v>
      </c>
      <c r="F37" s="97" t="e">
        <f>VLOOKUP($N$16,入力シート!$A$3:$U$52,5)</f>
        <v>#N/A</v>
      </c>
      <c r="G37" s="94" t="e">
        <f>VLOOKUP($N$16,入力シート!$A$3:$U$52,5)</f>
        <v>#N/A</v>
      </c>
      <c r="H37" s="102" t="e">
        <f>VLOOKUP($N$16,入力シート!$A$3:$U$52,5)</f>
        <v>#N/A</v>
      </c>
      <c r="I37" s="103" t="e">
        <f>VLOOKUP($N$16,入力シート!$A$3:$U$52,5)</f>
        <v>#N/A</v>
      </c>
      <c r="J37" s="102" t="e">
        <f>VLOOKUP($N$16,入力シート!$A$3:$U$52,5)</f>
        <v>#N/A</v>
      </c>
      <c r="K37" s="106" t="e">
        <f>VLOOKUP($N$16,入力シート!$A$3:$U$52,5)</f>
        <v>#N/A</v>
      </c>
      <c r="N37" s="145"/>
    </row>
    <row r="38" spans="2:14" ht="10.8" customHeight="1" x14ac:dyDescent="0.45">
      <c r="B38" s="109"/>
      <c r="C38" s="92"/>
      <c r="D38" s="25" t="str">
        <f>IFERROR(IF(VLOOKUP($N35,入力シート!$A$3:$U$52,8)=0,"",VLOOKUP($N35,入力シート!$A$3:$U$52,8)),"")</f>
        <v/>
      </c>
      <c r="E38" s="95" t="e">
        <f>VLOOKUP($N$16,入力シート!$A$3:$U$52,6)</f>
        <v>#N/A</v>
      </c>
      <c r="F38" s="98" t="e">
        <f>VLOOKUP($N$16,入力シート!$A$3:$U$52,6)</f>
        <v>#N/A</v>
      </c>
      <c r="G38" s="95" t="e">
        <f>VLOOKUP($N$16,入力シート!$A$3:$U$52,6)</f>
        <v>#N/A</v>
      </c>
      <c r="H38" s="71" t="s">
        <v>170</v>
      </c>
      <c r="I38" s="65" t="str">
        <f>IFERROR(VLOOKUP($N35,入力シート!$A$3:$U$52,20)&amp;"","")</f>
        <v/>
      </c>
      <c r="J38" s="80" t="s">
        <v>172</v>
      </c>
      <c r="K38" s="66" t="str">
        <f>IFERROR(VLOOKUP($N35,入力シート!$A$3:$U$52,21)&amp;"","")</f>
        <v/>
      </c>
      <c r="N38" s="145"/>
    </row>
    <row r="39" spans="2:14" ht="10.8" customHeight="1" x14ac:dyDescent="0.45">
      <c r="B39" s="109"/>
      <c r="C39" s="90">
        <v>4</v>
      </c>
      <c r="D39" s="81" t="str">
        <f>IFERROR(VLOOKUP($N39,入力シート!$A$3:$U$52,6)&amp;"","")</f>
        <v/>
      </c>
      <c r="E39" s="93" t="str">
        <f>IFERROR(VLOOKUP($N39,入力シート!$A$3:$U$52,7)&amp;"","")</f>
        <v/>
      </c>
      <c r="F39" s="96" t="str">
        <f>IFERROR(VLOOKUP($N39,入力シート!$A$3:$U$52,11)&amp;"","")</f>
        <v/>
      </c>
      <c r="G39" s="93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5"/>
    </row>
    <row r="40" spans="2:14" ht="10.8" customHeight="1" x14ac:dyDescent="0.45">
      <c r="B40" s="109"/>
      <c r="C40" s="91"/>
      <c r="D40" s="100" t="str">
        <f>IFERROR(VLOOKUP($N39,入力シート!$A$3:$U$52,5)&amp;"","")</f>
        <v/>
      </c>
      <c r="E40" s="94" t="e">
        <f>VLOOKUP($N$16,入力シート!$A$3:$U$52,6)</f>
        <v>#N/A</v>
      </c>
      <c r="F40" s="97" t="e">
        <f>VLOOKUP($N$16,入力シート!$A$3:$U$52,6)</f>
        <v>#N/A</v>
      </c>
      <c r="G40" s="94" t="e">
        <f>VLOOKUP($N$16,入力シート!$A$3:$U$52,6)</f>
        <v>#N/A</v>
      </c>
      <c r="H40" s="102" t="str">
        <f>IFERROR(VLOOKUP($N39,入力シート!$A$3:$U$52,15)&amp;"","")</f>
        <v/>
      </c>
      <c r="I40" s="103" t="e">
        <f>VLOOKUP($N$16,入力シート!$A$3:$U$52,6)</f>
        <v>#N/A</v>
      </c>
      <c r="J40" s="102" t="str">
        <f>IFERROR(VLOOKUP($N39,入力シート!$A$3:$U$52,18)&amp;"","")</f>
        <v/>
      </c>
      <c r="K40" s="106" t="e">
        <f>VLOOKUP($N$16,入力シート!$A$3:$U$52,6)</f>
        <v>#N/A</v>
      </c>
      <c r="N40" s="145"/>
    </row>
    <row r="41" spans="2:14" ht="10.8" customHeight="1" x14ac:dyDescent="0.45">
      <c r="B41" s="109"/>
      <c r="C41" s="91"/>
      <c r="D41" s="101" t="e">
        <f>VLOOKUP($N$16,入力シート!$A$3:$U$52,6)</f>
        <v>#N/A</v>
      </c>
      <c r="E41" s="94" t="e">
        <f>VLOOKUP($N$16,入力シート!$A$3:$U$52,5)</f>
        <v>#N/A</v>
      </c>
      <c r="F41" s="97" t="e">
        <f>VLOOKUP($N$16,入力シート!$A$3:$U$52,5)</f>
        <v>#N/A</v>
      </c>
      <c r="G41" s="94" t="e">
        <f>VLOOKUP($N$16,入力シート!$A$3:$U$52,5)</f>
        <v>#N/A</v>
      </c>
      <c r="H41" s="104" t="e">
        <f>VLOOKUP($N$16,入力シート!$A$3:$U$52,5)</f>
        <v>#N/A</v>
      </c>
      <c r="I41" s="105" t="e">
        <f>VLOOKUP($N$16,入力シート!$A$3:$U$52,5)</f>
        <v>#N/A</v>
      </c>
      <c r="J41" s="104" t="e">
        <f>VLOOKUP($N$16,入力シート!$A$3:$U$52,5)</f>
        <v>#N/A</v>
      </c>
      <c r="K41" s="107" t="e">
        <f>VLOOKUP($N$16,入力シート!$A$3:$U$52,5)</f>
        <v>#N/A</v>
      </c>
      <c r="N41" s="145"/>
    </row>
    <row r="42" spans="2:14" ht="10.8" customHeight="1" x14ac:dyDescent="0.45">
      <c r="B42" s="109"/>
      <c r="C42" s="92"/>
      <c r="D42" s="25" t="str">
        <f>IFERROR(IF(VLOOKUP($N39,入力シート!$A$3:$U$52,8)=0,"",VLOOKUP($N39,入力シート!$A$3:$U$52,8)),"")</f>
        <v/>
      </c>
      <c r="E42" s="95" t="e">
        <f>VLOOKUP($N$16,入力シート!$A$3:$U$52,6)</f>
        <v>#N/A</v>
      </c>
      <c r="F42" s="98" t="e">
        <f>VLOOKUP($N$16,入力シート!$A$3:$U$52,6)</f>
        <v>#N/A</v>
      </c>
      <c r="G42" s="95" t="e">
        <f>VLOOKUP($N$16,入力シート!$A$3:$U$52,6)</f>
        <v>#N/A</v>
      </c>
      <c r="H42" s="28" t="s">
        <v>170</v>
      </c>
      <c r="I42" s="67" t="str">
        <f>IFERROR(VLOOKUP($N39,入力シート!$A$3:$U$52,20)&amp;"","")</f>
        <v/>
      </c>
      <c r="J42" s="29" t="s">
        <v>172</v>
      </c>
      <c r="K42" s="26" t="str">
        <f>IFERROR(VLOOKUP($N39,入力シート!$A$3:$U$52,21)&amp;"","")</f>
        <v/>
      </c>
      <c r="N42" s="145"/>
    </row>
    <row r="43" spans="2:14" ht="10.8" customHeight="1" x14ac:dyDescent="0.45">
      <c r="B43" s="109"/>
      <c r="C43" s="91">
        <v>5</v>
      </c>
      <c r="D43" s="81" t="str">
        <f>IFERROR(VLOOKUP($N43,入力シート!$A$3:$U$52,6)&amp;"","")</f>
        <v/>
      </c>
      <c r="E43" s="93" t="str">
        <f>IFERROR(VLOOKUP($N43,入力シート!$A$3:$U$52,7)&amp;"","")</f>
        <v/>
      </c>
      <c r="F43" s="96" t="str">
        <f>IFERROR(VLOOKUP($N43,入力シート!$A$3:$U$52,11)&amp;"","")</f>
        <v/>
      </c>
      <c r="G43" s="93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5"/>
    </row>
    <row r="44" spans="2:14" ht="10.8" customHeight="1" x14ac:dyDescent="0.45">
      <c r="B44" s="109"/>
      <c r="C44" s="91"/>
      <c r="D44" s="100" t="str">
        <f>IFERROR(VLOOKUP($N43,入力シート!$A$3:$U$52,5)&amp;"","")</f>
        <v/>
      </c>
      <c r="E44" s="94" t="e">
        <f>VLOOKUP($N$16,入力シート!$A$3:$U$52,6)</f>
        <v>#N/A</v>
      </c>
      <c r="F44" s="97" t="e">
        <f>VLOOKUP($N$16,入力シート!$A$3:$U$52,6)</f>
        <v>#N/A</v>
      </c>
      <c r="G44" s="94" t="e">
        <f>VLOOKUP($N$16,入力シート!$A$3:$U$52,6)</f>
        <v>#N/A</v>
      </c>
      <c r="H44" s="102" t="str">
        <f>IFERROR(VLOOKUP($N43,入力シート!$A$3:$U$52,15)&amp;"","")</f>
        <v/>
      </c>
      <c r="I44" s="103" t="e">
        <f>VLOOKUP($N$16,入力シート!$A$3:$U$52,6)</f>
        <v>#N/A</v>
      </c>
      <c r="J44" s="102" t="str">
        <f>IFERROR(VLOOKUP($N43,入力シート!$A$3:$U$52,18)&amp;"","")</f>
        <v/>
      </c>
      <c r="K44" s="106" t="e">
        <f>VLOOKUP($N$16,入力シート!$A$3:$U$52,6)</f>
        <v>#N/A</v>
      </c>
      <c r="N44" s="145"/>
    </row>
    <row r="45" spans="2:14" ht="10.8" customHeight="1" x14ac:dyDescent="0.45">
      <c r="B45" s="109"/>
      <c r="C45" s="91"/>
      <c r="D45" s="101" t="e">
        <f>VLOOKUP($N$16,入力シート!$A$3:$U$52,6)</f>
        <v>#N/A</v>
      </c>
      <c r="E45" s="94" t="e">
        <f>VLOOKUP($N$16,入力シート!$A$3:$U$52,5)</f>
        <v>#N/A</v>
      </c>
      <c r="F45" s="97" t="e">
        <f>VLOOKUP($N$16,入力シート!$A$3:$U$52,5)</f>
        <v>#N/A</v>
      </c>
      <c r="G45" s="94" t="e">
        <f>VLOOKUP($N$16,入力シート!$A$3:$U$52,5)</f>
        <v>#N/A</v>
      </c>
      <c r="H45" s="102" t="e">
        <f>VLOOKUP($N$16,入力シート!$A$3:$U$52,5)</f>
        <v>#N/A</v>
      </c>
      <c r="I45" s="103" t="e">
        <f>VLOOKUP($N$16,入力シート!$A$3:$U$52,5)</f>
        <v>#N/A</v>
      </c>
      <c r="J45" s="102" t="e">
        <f>VLOOKUP($N$16,入力シート!$A$3:$U$52,5)</f>
        <v>#N/A</v>
      </c>
      <c r="K45" s="106" t="e">
        <f>VLOOKUP($N$16,入力シート!$A$3:$U$52,5)</f>
        <v>#N/A</v>
      </c>
      <c r="N45" s="145"/>
    </row>
    <row r="46" spans="2:14" ht="10.8" customHeight="1" x14ac:dyDescent="0.45">
      <c r="B46" s="109"/>
      <c r="C46" s="92"/>
      <c r="D46" s="25" t="str">
        <f>IFERROR(IF(VLOOKUP($N43,入力シート!$A$3:$U$52,8)=0,"",VLOOKUP($N43,入力シート!$A$3:$U$52,8)),"")</f>
        <v/>
      </c>
      <c r="E46" s="95" t="e">
        <f>VLOOKUP($N$16,入力シート!$A$3:$U$52,6)</f>
        <v>#N/A</v>
      </c>
      <c r="F46" s="98" t="e">
        <f>VLOOKUP($N$16,入力シート!$A$3:$U$52,6)</f>
        <v>#N/A</v>
      </c>
      <c r="G46" s="95" t="e">
        <f>VLOOKUP($N$16,入力シート!$A$3:$U$52,6)</f>
        <v>#N/A</v>
      </c>
      <c r="H46" s="71" t="s">
        <v>170</v>
      </c>
      <c r="I46" s="65" t="str">
        <f>IFERROR(VLOOKUP($N43,入力シート!$A$3:$U$52,20)&amp;"","")</f>
        <v/>
      </c>
      <c r="J46" s="80" t="s">
        <v>172</v>
      </c>
      <c r="K46" s="66" t="str">
        <f>IFERROR(VLOOKUP($N43,入力シート!$A$3:$U$52,21)&amp;"","")</f>
        <v/>
      </c>
      <c r="N46" s="145"/>
    </row>
    <row r="47" spans="2:14" ht="10.8" customHeight="1" x14ac:dyDescent="0.45">
      <c r="B47" s="109"/>
      <c r="C47" s="90">
        <v>6</v>
      </c>
      <c r="D47" s="81" t="str">
        <f>IFERROR(VLOOKUP($N47,入力シート!$A$3:$U$52,6)&amp;"","")</f>
        <v/>
      </c>
      <c r="E47" s="93" t="str">
        <f>IFERROR(VLOOKUP($N47,入力シート!$A$3:$U$52,7)&amp;"","")</f>
        <v/>
      </c>
      <c r="F47" s="96" t="str">
        <f>IFERROR(VLOOKUP($N47,入力シート!$A$3:$U$52,11)&amp;"","")</f>
        <v/>
      </c>
      <c r="G47" s="93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5"/>
    </row>
    <row r="48" spans="2:14" ht="10.8" customHeight="1" x14ac:dyDescent="0.45">
      <c r="B48" s="109"/>
      <c r="C48" s="91"/>
      <c r="D48" s="100" t="str">
        <f>IFERROR(VLOOKUP($N47,入力シート!$A$3:$U$52,5)&amp;"","")</f>
        <v/>
      </c>
      <c r="E48" s="94" t="e">
        <f>VLOOKUP($N$16,入力シート!$A$3:$U$52,6)</f>
        <v>#N/A</v>
      </c>
      <c r="F48" s="97" t="e">
        <f>VLOOKUP($N$16,入力シート!$A$3:$U$52,6)</f>
        <v>#N/A</v>
      </c>
      <c r="G48" s="94" t="e">
        <f>VLOOKUP($N$16,入力シート!$A$3:$U$52,6)</f>
        <v>#N/A</v>
      </c>
      <c r="H48" s="102" t="str">
        <f>IFERROR(VLOOKUP($N47,入力シート!$A$3:$U$52,15)&amp;"","")</f>
        <v/>
      </c>
      <c r="I48" s="103" t="e">
        <f>VLOOKUP($N$16,入力シート!$A$3:$U$52,6)</f>
        <v>#N/A</v>
      </c>
      <c r="J48" s="102" t="str">
        <f>IFERROR(VLOOKUP($N47,入力シート!$A$3:$U$52,18)&amp;"","")</f>
        <v/>
      </c>
      <c r="K48" s="106" t="e">
        <f>VLOOKUP($N$16,入力シート!$A$3:$U$52,6)</f>
        <v>#N/A</v>
      </c>
      <c r="N48" s="145"/>
    </row>
    <row r="49" spans="2:14" ht="10.8" customHeight="1" x14ac:dyDescent="0.45">
      <c r="B49" s="109"/>
      <c r="C49" s="91"/>
      <c r="D49" s="101" t="e">
        <f>VLOOKUP($N$16,入力シート!$A$3:$U$52,6)</f>
        <v>#N/A</v>
      </c>
      <c r="E49" s="94" t="e">
        <f>VLOOKUP($N$16,入力シート!$A$3:$U$52,5)</f>
        <v>#N/A</v>
      </c>
      <c r="F49" s="97" t="e">
        <f>VLOOKUP($N$16,入力シート!$A$3:$U$52,5)</f>
        <v>#N/A</v>
      </c>
      <c r="G49" s="94" t="e">
        <f>VLOOKUP($N$16,入力シート!$A$3:$U$52,5)</f>
        <v>#N/A</v>
      </c>
      <c r="H49" s="104" t="e">
        <f>VLOOKUP($N$16,入力シート!$A$3:$U$52,5)</f>
        <v>#N/A</v>
      </c>
      <c r="I49" s="105" t="e">
        <f>VLOOKUP($N$16,入力シート!$A$3:$U$52,5)</f>
        <v>#N/A</v>
      </c>
      <c r="J49" s="104" t="e">
        <f>VLOOKUP($N$16,入力シート!$A$3:$U$52,5)</f>
        <v>#N/A</v>
      </c>
      <c r="K49" s="107" t="e">
        <f>VLOOKUP($N$16,入力シート!$A$3:$U$52,5)</f>
        <v>#N/A</v>
      </c>
      <c r="N49" s="145"/>
    </row>
    <row r="50" spans="2:14" ht="10.8" customHeight="1" x14ac:dyDescent="0.45">
      <c r="B50" s="109"/>
      <c r="C50" s="92"/>
      <c r="D50" s="25" t="str">
        <f>IFERROR(IF(VLOOKUP($N47,入力シート!$A$3:$U$52,8)=0,"",VLOOKUP($N47,入力シート!$A$3:$U$52,8)),"")</f>
        <v/>
      </c>
      <c r="E50" s="95" t="e">
        <f>VLOOKUP($N$16,入力シート!$A$3:$U$52,6)</f>
        <v>#N/A</v>
      </c>
      <c r="F50" s="98" t="e">
        <f>VLOOKUP($N$16,入力シート!$A$3:$U$52,6)</f>
        <v>#N/A</v>
      </c>
      <c r="G50" s="95" t="e">
        <f>VLOOKUP($N$16,入力シート!$A$3:$U$52,6)</f>
        <v>#N/A</v>
      </c>
      <c r="H50" s="28" t="s">
        <v>170</v>
      </c>
      <c r="I50" s="67" t="str">
        <f>IFERROR(VLOOKUP($N47,入力シート!$A$3:$U$52,20)&amp;"","")</f>
        <v/>
      </c>
      <c r="J50" s="29" t="s">
        <v>172</v>
      </c>
      <c r="K50" s="26" t="str">
        <f>IFERROR(VLOOKUP($N47,入力シート!$A$3:$U$52,21)&amp;"","")</f>
        <v/>
      </c>
      <c r="N50" s="145"/>
    </row>
    <row r="51" spans="2:14" ht="10.8" customHeight="1" x14ac:dyDescent="0.45">
      <c r="B51" s="109"/>
      <c r="C51" s="91">
        <v>7</v>
      </c>
      <c r="D51" s="81" t="str">
        <f>IFERROR(VLOOKUP($N51,入力シート!$A$3:$U$52,6)&amp;"","")</f>
        <v/>
      </c>
      <c r="E51" s="93" t="str">
        <f>IFERROR(VLOOKUP($N51,入力シート!$A$3:$U$52,7)&amp;"","")</f>
        <v/>
      </c>
      <c r="F51" s="96" t="str">
        <f>IFERROR(VLOOKUP($N51,入力シート!$A$3:$U$52,11)&amp;"","")</f>
        <v/>
      </c>
      <c r="G51" s="93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5"/>
    </row>
    <row r="52" spans="2:14" ht="10.8" customHeight="1" x14ac:dyDescent="0.45">
      <c r="B52" s="109"/>
      <c r="C52" s="91"/>
      <c r="D52" s="100" t="str">
        <f>IFERROR(VLOOKUP($N51,入力シート!$A$3:$U$52,5)&amp;"","")</f>
        <v/>
      </c>
      <c r="E52" s="94" t="e">
        <f>VLOOKUP($N$16,入力シート!$A$3:$U$52,6)</f>
        <v>#N/A</v>
      </c>
      <c r="F52" s="97" t="e">
        <f>VLOOKUP($N$16,入力シート!$A$3:$U$52,6)</f>
        <v>#N/A</v>
      </c>
      <c r="G52" s="94" t="e">
        <f>VLOOKUP($N$16,入力シート!$A$3:$U$52,6)</f>
        <v>#N/A</v>
      </c>
      <c r="H52" s="102" t="str">
        <f>IFERROR(VLOOKUP($N51,入力シート!$A$3:$U$52,15)&amp;"","")</f>
        <v/>
      </c>
      <c r="I52" s="103" t="e">
        <f>VLOOKUP($N$16,入力シート!$A$3:$U$52,6)</f>
        <v>#N/A</v>
      </c>
      <c r="J52" s="102" t="str">
        <f>IFERROR(VLOOKUP($N51,入力シート!$A$3:$U$52,18)&amp;"","")</f>
        <v/>
      </c>
      <c r="K52" s="106" t="e">
        <f>VLOOKUP($N$16,入力シート!$A$3:$U$52,6)</f>
        <v>#N/A</v>
      </c>
      <c r="N52" s="145"/>
    </row>
    <row r="53" spans="2:14" ht="10.8" customHeight="1" x14ac:dyDescent="0.45">
      <c r="B53" s="109"/>
      <c r="C53" s="91"/>
      <c r="D53" s="101" t="e">
        <f>VLOOKUP($N$16,入力シート!$A$3:$U$52,6)</f>
        <v>#N/A</v>
      </c>
      <c r="E53" s="94" t="e">
        <f>VLOOKUP($N$16,入力シート!$A$3:$U$52,5)</f>
        <v>#N/A</v>
      </c>
      <c r="F53" s="97" t="e">
        <f>VLOOKUP($N$16,入力シート!$A$3:$U$52,5)</f>
        <v>#N/A</v>
      </c>
      <c r="G53" s="94" t="e">
        <f>VLOOKUP($N$16,入力シート!$A$3:$U$52,5)</f>
        <v>#N/A</v>
      </c>
      <c r="H53" s="102" t="e">
        <f>VLOOKUP($N$16,入力シート!$A$3:$U$52,5)</f>
        <v>#N/A</v>
      </c>
      <c r="I53" s="103" t="e">
        <f>VLOOKUP($N$16,入力シート!$A$3:$U$52,5)</f>
        <v>#N/A</v>
      </c>
      <c r="J53" s="102" t="e">
        <f>VLOOKUP($N$16,入力シート!$A$3:$U$52,5)</f>
        <v>#N/A</v>
      </c>
      <c r="K53" s="106" t="e">
        <f>VLOOKUP($N$16,入力シート!$A$3:$U$52,5)</f>
        <v>#N/A</v>
      </c>
      <c r="N53" s="145"/>
    </row>
    <row r="54" spans="2:14" ht="10.8" customHeight="1" x14ac:dyDescent="0.45">
      <c r="B54" s="109"/>
      <c r="C54" s="92"/>
      <c r="D54" s="25" t="str">
        <f>IFERROR(IF(VLOOKUP($N51,入力シート!$A$3:$U$52,8)=0,"",VLOOKUP($N51,入力シート!$A$3:$U$52,8)),"")</f>
        <v/>
      </c>
      <c r="E54" s="95" t="e">
        <f>VLOOKUP($N$16,入力シート!$A$3:$U$52,6)</f>
        <v>#N/A</v>
      </c>
      <c r="F54" s="98" t="e">
        <f>VLOOKUP($N$16,入力シート!$A$3:$U$52,6)</f>
        <v>#N/A</v>
      </c>
      <c r="G54" s="95" t="e">
        <f>VLOOKUP($N$16,入力シート!$A$3:$U$52,6)</f>
        <v>#N/A</v>
      </c>
      <c r="H54" s="71" t="s">
        <v>170</v>
      </c>
      <c r="I54" s="65" t="str">
        <f>IFERROR(VLOOKUP($N51,入力シート!$A$3:$U$52,20)&amp;"","")</f>
        <v/>
      </c>
      <c r="J54" s="80" t="s">
        <v>172</v>
      </c>
      <c r="K54" s="66" t="str">
        <f>IFERROR(VLOOKUP($N51,入力シート!$A$3:$U$52,21)&amp;"","")</f>
        <v/>
      </c>
      <c r="N54" s="145"/>
    </row>
    <row r="55" spans="2:14" ht="10.8" customHeight="1" x14ac:dyDescent="0.45">
      <c r="B55" s="109"/>
      <c r="C55" s="90">
        <v>8</v>
      </c>
      <c r="D55" s="81" t="str">
        <f>IFERROR(VLOOKUP($N55,入力シート!$A$3:$U$52,6)&amp;"","")</f>
        <v/>
      </c>
      <c r="E55" s="93" t="str">
        <f>IFERROR(VLOOKUP($N55,入力シート!$A$3:$U$52,7)&amp;"","")</f>
        <v/>
      </c>
      <c r="F55" s="96" t="str">
        <f>IFERROR(VLOOKUP($N55,入力シート!$A$3:$U$52,11)&amp;"","")</f>
        <v/>
      </c>
      <c r="G55" s="93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5"/>
    </row>
    <row r="56" spans="2:14" ht="10.8" customHeight="1" x14ac:dyDescent="0.45">
      <c r="B56" s="109"/>
      <c r="C56" s="91"/>
      <c r="D56" s="100" t="str">
        <f>IFERROR(VLOOKUP($N55,入力シート!$A$3:$U$52,5)&amp;"","")</f>
        <v/>
      </c>
      <c r="E56" s="94" t="e">
        <f>VLOOKUP($N$16,入力シート!$A$3:$U$52,6)</f>
        <v>#N/A</v>
      </c>
      <c r="F56" s="97" t="e">
        <f>VLOOKUP($N$16,入力シート!$A$3:$U$52,6)</f>
        <v>#N/A</v>
      </c>
      <c r="G56" s="94" t="e">
        <f>VLOOKUP($N$16,入力シート!$A$3:$U$52,6)</f>
        <v>#N/A</v>
      </c>
      <c r="H56" s="102" t="str">
        <f>IFERROR(VLOOKUP($N55,入力シート!$A$3:$U$52,15)&amp;"","")</f>
        <v/>
      </c>
      <c r="I56" s="103" t="e">
        <f>VLOOKUP($N$16,入力シート!$A$3:$U$52,6)</f>
        <v>#N/A</v>
      </c>
      <c r="J56" s="102" t="str">
        <f>IFERROR(VLOOKUP($N55,入力シート!$A$3:$U$52,18)&amp;"","")</f>
        <v/>
      </c>
      <c r="K56" s="106" t="e">
        <f>VLOOKUP($N$16,入力シート!$A$3:$U$52,6)</f>
        <v>#N/A</v>
      </c>
      <c r="N56" s="145"/>
    </row>
    <row r="57" spans="2:14" ht="10.8" customHeight="1" x14ac:dyDescent="0.45">
      <c r="B57" s="109"/>
      <c r="C57" s="91"/>
      <c r="D57" s="101" t="e">
        <f>VLOOKUP($N$16,入力シート!$A$3:$U$52,6)</f>
        <v>#N/A</v>
      </c>
      <c r="E57" s="94" t="e">
        <f>VLOOKUP($N$16,入力シート!$A$3:$U$52,5)</f>
        <v>#N/A</v>
      </c>
      <c r="F57" s="97" t="e">
        <f>VLOOKUP($N$16,入力シート!$A$3:$U$52,5)</f>
        <v>#N/A</v>
      </c>
      <c r="G57" s="94" t="e">
        <f>VLOOKUP($N$16,入力シート!$A$3:$U$52,5)</f>
        <v>#N/A</v>
      </c>
      <c r="H57" s="104" t="e">
        <f>VLOOKUP($N$16,入力シート!$A$3:$U$52,5)</f>
        <v>#N/A</v>
      </c>
      <c r="I57" s="105" t="e">
        <f>VLOOKUP($N$16,入力シート!$A$3:$U$52,5)</f>
        <v>#N/A</v>
      </c>
      <c r="J57" s="104" t="e">
        <f>VLOOKUP($N$16,入力シート!$A$3:$U$52,5)</f>
        <v>#N/A</v>
      </c>
      <c r="K57" s="107" t="e">
        <f>VLOOKUP($N$16,入力シート!$A$3:$U$52,5)</f>
        <v>#N/A</v>
      </c>
      <c r="N57" s="145"/>
    </row>
    <row r="58" spans="2:14" ht="10.8" customHeight="1" x14ac:dyDescent="0.45">
      <c r="B58" s="109"/>
      <c r="C58" s="92"/>
      <c r="D58" s="25" t="str">
        <f>IFERROR(IF(VLOOKUP($N55,入力シート!$A$3:$U$52,8)=0,"",VLOOKUP($N55,入力シート!$A$3:$U$52,8)),"")</f>
        <v/>
      </c>
      <c r="E58" s="95" t="e">
        <f>VLOOKUP($N$16,入力シート!$A$3:$U$52,6)</f>
        <v>#N/A</v>
      </c>
      <c r="F58" s="98" t="e">
        <f>VLOOKUP($N$16,入力シート!$A$3:$U$52,6)</f>
        <v>#N/A</v>
      </c>
      <c r="G58" s="95" t="e">
        <f>VLOOKUP($N$16,入力シート!$A$3:$U$52,6)</f>
        <v>#N/A</v>
      </c>
      <c r="H58" s="28" t="s">
        <v>170</v>
      </c>
      <c r="I58" s="67" t="str">
        <f>IFERROR(VLOOKUP($N55,入力シート!$A$3:$U$52,20)&amp;"","")</f>
        <v/>
      </c>
      <c r="J58" s="29" t="s">
        <v>172</v>
      </c>
      <c r="K58" s="26" t="str">
        <f>IFERROR(VLOOKUP($N55,入力シート!$A$3:$U$52,21)&amp;"","")</f>
        <v/>
      </c>
      <c r="N58" s="145"/>
    </row>
    <row r="59" spans="2:14" ht="10.8" customHeight="1" x14ac:dyDescent="0.45">
      <c r="B59" s="109"/>
      <c r="C59" s="91">
        <v>9</v>
      </c>
      <c r="D59" s="81" t="str">
        <f>IFERROR(VLOOKUP($N59,入力シート!$A$3:$U$52,6)&amp;"","")</f>
        <v/>
      </c>
      <c r="E59" s="93" t="str">
        <f>IFERROR(VLOOKUP($N59,入力シート!$A$3:$U$52,7)&amp;"","")</f>
        <v/>
      </c>
      <c r="F59" s="96" t="str">
        <f>IFERROR(VLOOKUP($N59,入力シート!$A$3:$U$52,11)&amp;"","")</f>
        <v/>
      </c>
      <c r="G59" s="93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5"/>
    </row>
    <row r="60" spans="2:14" ht="10.8" customHeight="1" x14ac:dyDescent="0.45">
      <c r="B60" s="109"/>
      <c r="C60" s="91"/>
      <c r="D60" s="100" t="str">
        <f>IFERROR(VLOOKUP($N59,入力シート!$A$3:$U$52,5)&amp;"","")</f>
        <v/>
      </c>
      <c r="E60" s="94" t="e">
        <f>VLOOKUP($N$16,入力シート!$A$3:$U$52,6)</f>
        <v>#N/A</v>
      </c>
      <c r="F60" s="97" t="e">
        <f>VLOOKUP($N$16,入力シート!$A$3:$U$52,6)</f>
        <v>#N/A</v>
      </c>
      <c r="G60" s="94" t="e">
        <f>VLOOKUP($N$16,入力シート!$A$3:$U$52,6)</f>
        <v>#N/A</v>
      </c>
      <c r="H60" s="102" t="str">
        <f>IFERROR(VLOOKUP($N59,入力シート!$A$3:$U$52,15)&amp;"","")</f>
        <v/>
      </c>
      <c r="I60" s="103" t="e">
        <f>VLOOKUP($N$16,入力シート!$A$3:$U$52,6)</f>
        <v>#N/A</v>
      </c>
      <c r="J60" s="102" t="str">
        <f>IFERROR(VLOOKUP($N59,入力シート!$A$3:$U$52,18)&amp;"","")</f>
        <v/>
      </c>
      <c r="K60" s="106" t="e">
        <f>VLOOKUP($N$16,入力シート!$A$3:$U$52,6)</f>
        <v>#N/A</v>
      </c>
      <c r="N60" s="145"/>
    </row>
    <row r="61" spans="2:14" ht="10.8" customHeight="1" x14ac:dyDescent="0.45">
      <c r="B61" s="109"/>
      <c r="C61" s="91"/>
      <c r="D61" s="101" t="e">
        <f>VLOOKUP($N$16,入力シート!$A$3:$U$52,6)</f>
        <v>#N/A</v>
      </c>
      <c r="E61" s="94" t="e">
        <f>VLOOKUP($N$16,入力シート!$A$3:$U$52,5)</f>
        <v>#N/A</v>
      </c>
      <c r="F61" s="97" t="e">
        <f>VLOOKUP($N$16,入力シート!$A$3:$U$52,5)</f>
        <v>#N/A</v>
      </c>
      <c r="G61" s="94" t="e">
        <f>VLOOKUP($N$16,入力シート!$A$3:$U$52,5)</f>
        <v>#N/A</v>
      </c>
      <c r="H61" s="102" t="e">
        <f>VLOOKUP($N$16,入力シート!$A$3:$U$52,5)</f>
        <v>#N/A</v>
      </c>
      <c r="I61" s="103" t="e">
        <f>VLOOKUP($N$16,入力シート!$A$3:$U$52,5)</f>
        <v>#N/A</v>
      </c>
      <c r="J61" s="102" t="e">
        <f>VLOOKUP($N$16,入力シート!$A$3:$U$52,5)</f>
        <v>#N/A</v>
      </c>
      <c r="K61" s="106" t="e">
        <f>VLOOKUP($N$16,入力シート!$A$3:$U$52,5)</f>
        <v>#N/A</v>
      </c>
      <c r="N61" s="145"/>
    </row>
    <row r="62" spans="2:14" ht="10.8" customHeight="1" x14ac:dyDescent="0.45">
      <c r="B62" s="109"/>
      <c r="C62" s="92"/>
      <c r="D62" s="25" t="str">
        <f>IFERROR(IF(VLOOKUP($N59,入力シート!$A$3:$U$52,8)=0,"",VLOOKUP($N59,入力シート!$A$3:$U$52,8)),"")</f>
        <v/>
      </c>
      <c r="E62" s="95" t="e">
        <f>VLOOKUP($N$16,入力シート!$A$3:$U$52,6)</f>
        <v>#N/A</v>
      </c>
      <c r="F62" s="98" t="e">
        <f>VLOOKUP($N$16,入力シート!$A$3:$U$52,6)</f>
        <v>#N/A</v>
      </c>
      <c r="G62" s="95" t="e">
        <f>VLOOKUP($N$16,入力シート!$A$3:$U$52,6)</f>
        <v>#N/A</v>
      </c>
      <c r="H62" s="71" t="s">
        <v>170</v>
      </c>
      <c r="I62" s="65" t="str">
        <f>IFERROR(VLOOKUP($N59,入力シート!$A$3:$U$52,20)&amp;"","")</f>
        <v/>
      </c>
      <c r="J62" s="80" t="s">
        <v>172</v>
      </c>
      <c r="K62" s="66" t="str">
        <f>IFERROR(VLOOKUP($N59,入力シート!$A$3:$U$52,21)&amp;"","")</f>
        <v/>
      </c>
      <c r="N62" s="145"/>
    </row>
    <row r="63" spans="2:14" ht="10.8" customHeight="1" x14ac:dyDescent="0.45">
      <c r="B63" s="109"/>
      <c r="C63" s="90">
        <v>10</v>
      </c>
      <c r="D63" s="81" t="str">
        <f>IFERROR(VLOOKUP($N63,入力シート!$A$3:$U$52,6)&amp;"","")</f>
        <v/>
      </c>
      <c r="E63" s="93" t="str">
        <f>IFERROR(VLOOKUP($N63,入力シート!$A$3:$U$52,7)&amp;"","")</f>
        <v/>
      </c>
      <c r="F63" s="96" t="str">
        <f>IFERROR(VLOOKUP($N63,入力シート!$A$3:$U$52,11)&amp;"","")</f>
        <v/>
      </c>
      <c r="G63" s="93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5"/>
    </row>
    <row r="64" spans="2:14" ht="10.8" customHeight="1" x14ac:dyDescent="0.45">
      <c r="B64" s="109"/>
      <c r="C64" s="91"/>
      <c r="D64" s="100" t="str">
        <f>IFERROR(VLOOKUP($N63,入力シート!$A$3:$U$52,5)&amp;"","")</f>
        <v/>
      </c>
      <c r="E64" s="94" t="e">
        <f>VLOOKUP($N$16,入力シート!$A$3:$U$52,6)</f>
        <v>#N/A</v>
      </c>
      <c r="F64" s="97" t="e">
        <f>VLOOKUP($N$16,入力シート!$A$3:$U$52,6)</f>
        <v>#N/A</v>
      </c>
      <c r="G64" s="94" t="e">
        <f>VLOOKUP($N$16,入力シート!$A$3:$U$52,6)</f>
        <v>#N/A</v>
      </c>
      <c r="H64" s="102" t="str">
        <f>IFERROR(VLOOKUP($N63,入力シート!$A$3:$U$52,15)&amp;"","")</f>
        <v/>
      </c>
      <c r="I64" s="103" t="e">
        <f>VLOOKUP($N$16,入力シート!$A$3:$U$52,6)</f>
        <v>#N/A</v>
      </c>
      <c r="J64" s="102" t="str">
        <f>IFERROR(VLOOKUP($N63,入力シート!$A$3:$U$52,18)&amp;"","")</f>
        <v/>
      </c>
      <c r="K64" s="106" t="e">
        <f>VLOOKUP($N$16,入力シート!$A$3:$U$52,6)</f>
        <v>#N/A</v>
      </c>
      <c r="N64" s="145"/>
    </row>
    <row r="65" spans="2:14" ht="10.8" customHeight="1" x14ac:dyDescent="0.45">
      <c r="B65" s="109"/>
      <c r="C65" s="91"/>
      <c r="D65" s="101" t="e">
        <f>VLOOKUP($N$16,入力シート!$A$3:$U$52,6)</f>
        <v>#N/A</v>
      </c>
      <c r="E65" s="94" t="e">
        <f>VLOOKUP($N$16,入力シート!$A$3:$U$52,5)</f>
        <v>#N/A</v>
      </c>
      <c r="F65" s="97" t="e">
        <f>VLOOKUP($N$16,入力シート!$A$3:$U$52,5)</f>
        <v>#N/A</v>
      </c>
      <c r="G65" s="94" t="e">
        <f>VLOOKUP($N$16,入力シート!$A$3:$U$52,5)</f>
        <v>#N/A</v>
      </c>
      <c r="H65" s="104" t="e">
        <f>VLOOKUP($N$16,入力シート!$A$3:$U$52,5)</f>
        <v>#N/A</v>
      </c>
      <c r="I65" s="105" t="e">
        <f>VLOOKUP($N$16,入力シート!$A$3:$U$52,5)</f>
        <v>#N/A</v>
      </c>
      <c r="J65" s="104" t="e">
        <f>VLOOKUP($N$16,入力シート!$A$3:$U$52,5)</f>
        <v>#N/A</v>
      </c>
      <c r="K65" s="107" t="e">
        <f>VLOOKUP($N$16,入力シート!$A$3:$U$52,5)</f>
        <v>#N/A</v>
      </c>
      <c r="N65" s="145"/>
    </row>
    <row r="66" spans="2:14" ht="10.8" customHeight="1" x14ac:dyDescent="0.45">
      <c r="B66" s="110"/>
      <c r="C66" s="92"/>
      <c r="D66" s="30" t="str">
        <f>IFERROR(IF(VLOOKUP($N63,入力シート!$A$3:$U$52,8)=0,"",VLOOKUP($N63,入力シート!$A$3:$U$52,8)),"")</f>
        <v/>
      </c>
      <c r="E66" s="95" t="e">
        <f>VLOOKUP($N$16,入力シート!$A$3:$U$52,6)</f>
        <v>#N/A</v>
      </c>
      <c r="F66" s="98" t="e">
        <f>VLOOKUP($N$16,入力シート!$A$3:$U$52,6)</f>
        <v>#N/A</v>
      </c>
      <c r="G66" s="95" t="e">
        <f>VLOOKUP($N$16,入力シート!$A$3:$U$52,6)</f>
        <v>#N/A</v>
      </c>
      <c r="H66" s="28" t="s">
        <v>170</v>
      </c>
      <c r="I66" s="67" t="str">
        <f>IFERROR(VLOOKUP($N63,入力シート!$A$3:$U$52,20)&amp;"","")</f>
        <v/>
      </c>
      <c r="J66" s="29" t="s">
        <v>172</v>
      </c>
      <c r="K66" s="26" t="str">
        <f>IFERROR(VLOOKUP($N63,入力シート!$A$3:$U$52,21)&amp;"","")</f>
        <v/>
      </c>
      <c r="N66" s="145"/>
    </row>
    <row r="67" spans="2:14" ht="9.6" customHeight="1" x14ac:dyDescent="0.45">
      <c r="B67" s="16"/>
      <c r="C67" s="14"/>
      <c r="D67" s="14"/>
      <c r="E67" s="14"/>
      <c r="F67" s="14"/>
      <c r="G67" s="14"/>
      <c r="H67" s="14"/>
    </row>
    <row r="68" spans="2:14" ht="9.6" customHeight="1" x14ac:dyDescent="0.45">
      <c r="B68" s="14"/>
      <c r="C68" s="14"/>
      <c r="D68" s="14"/>
      <c r="E68" s="14"/>
      <c r="F68" s="14"/>
      <c r="G68" s="14"/>
      <c r="H68" s="14"/>
    </row>
    <row r="69" spans="2:14" ht="20.399999999999999" customHeight="1" thickBot="1" x14ac:dyDescent="0.2">
      <c r="B69" s="17"/>
      <c r="C69" s="17"/>
      <c r="D69" s="17"/>
      <c r="E69" s="88" t="s">
        <v>175</v>
      </c>
      <c r="F69" s="88"/>
      <c r="G69" s="17"/>
      <c r="H69" s="89" t="s">
        <v>178</v>
      </c>
      <c r="I69" s="89"/>
      <c r="J69" s="18"/>
      <c r="K69" s="18"/>
    </row>
    <row r="70" spans="2:14" ht="9.6" customHeight="1" x14ac:dyDescent="0.45"/>
    <row r="71" spans="2:14" ht="16.2" x14ac:dyDescent="0.45">
      <c r="B71" s="20" t="s">
        <v>198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 x14ac:dyDescent="0.4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 x14ac:dyDescent="0.45">
      <c r="C73" s="10">
        <v>1</v>
      </c>
      <c r="D73" s="11" t="s">
        <v>101</v>
      </c>
      <c r="E73" s="146" t="str">
        <f>$E$3</f>
        <v>水泳競技（競泳）</v>
      </c>
      <c r="F73" s="146"/>
      <c r="G73" s="146"/>
      <c r="H73" s="146"/>
    </row>
    <row r="74" spans="2:14" ht="13.2" customHeight="1" x14ac:dyDescent="0.45">
      <c r="C74" s="12"/>
      <c r="D74" s="13"/>
    </row>
    <row r="75" spans="2:14" ht="13.2" customHeight="1" x14ac:dyDescent="0.45">
      <c r="C75" s="10">
        <v>2</v>
      </c>
      <c r="D75" s="11" t="s">
        <v>102</v>
      </c>
      <c r="E75" s="147" t="str">
        <f>$E$5</f>
        <v>（ 　成年 ・ 少年　 ）　（ 　男子 ・ 女子　 ）</v>
      </c>
      <c r="F75" s="147"/>
      <c r="G75" s="147"/>
      <c r="H75" s="147"/>
      <c r="I75" s="8" t="s">
        <v>85</v>
      </c>
    </row>
    <row r="76" spans="2:14" ht="13.2" customHeight="1" x14ac:dyDescent="0.45">
      <c r="C76" s="12"/>
      <c r="D76" s="13"/>
      <c r="I76" s="12" t="s">
        <v>161</v>
      </c>
      <c r="J76" s="148">
        <f>$J$6</f>
        <v>0</v>
      </c>
      <c r="K76" s="148"/>
    </row>
    <row r="77" spans="2:14" ht="13.2" customHeight="1" x14ac:dyDescent="0.45">
      <c r="C77" s="10">
        <v>3</v>
      </c>
      <c r="D77" s="11" t="s">
        <v>103</v>
      </c>
      <c r="E77" s="147" t="str">
        <f>$E$7</f>
        <v>令和５年　　月　　日（　　）　～　　　月　　日（　　）</v>
      </c>
      <c r="F77" s="147"/>
      <c r="G77" s="147"/>
      <c r="H77" s="147"/>
    </row>
    <row r="78" spans="2:14" ht="13.2" customHeight="1" x14ac:dyDescent="0.45">
      <c r="C78" s="12"/>
      <c r="D78" s="13"/>
      <c r="I78" s="12" t="s">
        <v>162</v>
      </c>
      <c r="J78" s="148">
        <f>$J$8</f>
        <v>0</v>
      </c>
      <c r="K78" s="148"/>
    </row>
    <row r="79" spans="2:14" ht="13.2" customHeight="1" x14ac:dyDescent="0.45">
      <c r="C79" s="10">
        <v>4</v>
      </c>
      <c r="D79" s="11" t="s">
        <v>164</v>
      </c>
      <c r="E79" s="147">
        <f>$E$9</f>
        <v>0</v>
      </c>
      <c r="F79" s="147"/>
      <c r="G79" s="147"/>
      <c r="H79" s="147"/>
    </row>
    <row r="80" spans="2:14" ht="13.2" customHeight="1" x14ac:dyDescent="0.45">
      <c r="C80" s="12"/>
      <c r="D80" s="13"/>
    </row>
    <row r="81" spans="2:14" ht="13.2" customHeight="1" x14ac:dyDescent="0.45">
      <c r="C81" s="10">
        <v>5</v>
      </c>
      <c r="D81" s="11" t="s">
        <v>104</v>
      </c>
      <c r="E81" s="147" t="str">
        <f>$E$11</f>
        <v>監督　　　名　　・　　選手　　　名　　・　　計　　　名</v>
      </c>
      <c r="F81" s="147"/>
      <c r="G81" s="147"/>
      <c r="H81" s="147"/>
    </row>
    <row r="82" spans="2:14" ht="13.2" customHeight="1" x14ac:dyDescent="0.45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 x14ac:dyDescent="0.45">
      <c r="B83" s="133" t="s">
        <v>86</v>
      </c>
      <c r="C83" s="134"/>
      <c r="D83" s="31" t="s">
        <v>88</v>
      </c>
      <c r="E83" s="135" t="s">
        <v>71</v>
      </c>
      <c r="F83" s="138" t="s">
        <v>96</v>
      </c>
      <c r="G83" s="139"/>
      <c r="H83" s="32" t="s">
        <v>99</v>
      </c>
      <c r="I83" s="33" t="s">
        <v>92</v>
      </c>
      <c r="J83" s="32" t="s">
        <v>99</v>
      </c>
      <c r="K83" s="33" t="s">
        <v>92</v>
      </c>
    </row>
    <row r="84" spans="2:14" ht="10.8" customHeight="1" x14ac:dyDescent="0.45">
      <c r="B84" s="113"/>
      <c r="C84" s="114"/>
      <c r="D84" s="34" t="s">
        <v>89</v>
      </c>
      <c r="E84" s="136"/>
      <c r="F84" s="121"/>
      <c r="G84" s="140"/>
      <c r="H84" s="123" t="s">
        <v>173</v>
      </c>
      <c r="I84" s="125"/>
      <c r="J84" s="123" t="s">
        <v>100</v>
      </c>
      <c r="K84" s="125"/>
    </row>
    <row r="85" spans="2:14" ht="10.8" customHeight="1" x14ac:dyDescent="0.45">
      <c r="B85" s="115"/>
      <c r="C85" s="116"/>
      <c r="D85" s="35" t="s">
        <v>90</v>
      </c>
      <c r="E85" s="137"/>
      <c r="F85" s="122"/>
      <c r="G85" s="141"/>
      <c r="H85" s="36" t="s">
        <v>171</v>
      </c>
      <c r="I85" s="37"/>
      <c r="J85" s="36" t="s">
        <v>174</v>
      </c>
      <c r="K85" s="37"/>
    </row>
    <row r="86" spans="2:14" ht="10.8" customHeight="1" x14ac:dyDescent="0.45">
      <c r="B86" s="130" t="s">
        <v>91</v>
      </c>
      <c r="C86" s="90">
        <v>1</v>
      </c>
      <c r="D86" s="81" t="str">
        <f>IFERROR(VLOOKUP($N86,入力シート!$A$3:$U$52,6)&amp;"","")</f>
        <v/>
      </c>
      <c r="E86" s="93" t="str">
        <f>IFERROR(VLOOKUP($N86,入力シート!$A$3:$U$52,7)&amp;"","")</f>
        <v/>
      </c>
      <c r="F86" s="96" t="str">
        <f>IFERROR(VLOOKUP($N86,入力シート!$A$3:$U$52,11)&amp;"","")</f>
        <v/>
      </c>
      <c r="G86" s="126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5"/>
    </row>
    <row r="87" spans="2:14" ht="10.8" customHeight="1" x14ac:dyDescent="0.45">
      <c r="B87" s="131"/>
      <c r="C87" s="91"/>
      <c r="D87" s="100" t="str">
        <f>IFERROR(VLOOKUP($N86,入力シート!$A$3:$U$52,5)&amp;"","")</f>
        <v/>
      </c>
      <c r="E87" s="94" t="e">
        <f>VLOOKUP($N$16,入力シート!$A$3:$U$52,6)</f>
        <v>#N/A</v>
      </c>
      <c r="F87" s="97" t="e">
        <f>VLOOKUP($N$16,入力シート!$A$3:$U$52,6)</f>
        <v>#N/A</v>
      </c>
      <c r="G87" s="127"/>
      <c r="H87" s="102" t="str">
        <f>IFERROR(VLOOKUP($N86,入力シート!$A$3:$U$52,15)&amp;"","")</f>
        <v/>
      </c>
      <c r="I87" s="103" t="e">
        <f>VLOOKUP($N$16,入力シート!$A$3:$U$52,6)</f>
        <v>#N/A</v>
      </c>
      <c r="J87" s="102" t="str">
        <f>IFERROR(VLOOKUP($N86,入力シート!$A$3:$U$52,18)&amp;"","")</f>
        <v/>
      </c>
      <c r="K87" s="106" t="e">
        <f>VLOOKUP($N$16,入力シート!$A$3:$U$52,6)</f>
        <v>#N/A</v>
      </c>
      <c r="N87" s="145"/>
    </row>
    <row r="88" spans="2:14" ht="10.8" customHeight="1" x14ac:dyDescent="0.45">
      <c r="B88" s="131"/>
      <c r="C88" s="91"/>
      <c r="D88" s="101" t="e">
        <f>VLOOKUP($N$16,入力シート!$A$3:$U$52,6)</f>
        <v>#N/A</v>
      </c>
      <c r="E88" s="94" t="e">
        <f>VLOOKUP($N$16,入力シート!$A$3:$U$52,5)</f>
        <v>#N/A</v>
      </c>
      <c r="F88" s="97" t="e">
        <f>VLOOKUP($N$16,入力シート!$A$3:$U$52,5)</f>
        <v>#N/A</v>
      </c>
      <c r="G88" s="127"/>
      <c r="H88" s="102" t="e">
        <f>VLOOKUP($N$16,入力シート!$A$3:$U$52,5)</f>
        <v>#N/A</v>
      </c>
      <c r="I88" s="103" t="e">
        <f>VLOOKUP($N$16,入力シート!$A$3:$U$52,5)</f>
        <v>#N/A</v>
      </c>
      <c r="J88" s="102" t="e">
        <f>VLOOKUP($N$16,入力シート!$A$3:$U$52,5)</f>
        <v>#N/A</v>
      </c>
      <c r="K88" s="106" t="e">
        <f>VLOOKUP($N$16,入力シート!$A$3:$U$52,5)</f>
        <v>#N/A</v>
      </c>
      <c r="N88" s="145"/>
    </row>
    <row r="89" spans="2:14" ht="10.8" customHeight="1" x14ac:dyDescent="0.45">
      <c r="B89" s="131"/>
      <c r="C89" s="91"/>
      <c r="D89" s="25" t="str">
        <f>IFERROR(IF(VLOOKUP($N86,入力シート!$A$3:$U$52,8)=0,"",VLOOKUP($N86,入力シート!$A$3:$U$52,8)),"")</f>
        <v/>
      </c>
      <c r="E89" s="95" t="e">
        <f>VLOOKUP($N$16,入力シート!$A$3:$U$52,6)</f>
        <v>#N/A</v>
      </c>
      <c r="F89" s="98" t="e">
        <f>VLOOKUP($N$16,入力シート!$A$3:$U$52,6)</f>
        <v>#N/A</v>
      </c>
      <c r="G89" s="132"/>
      <c r="H89" s="64" t="s">
        <v>170</v>
      </c>
      <c r="I89" s="65" t="str">
        <f>IFERROR(VLOOKUP($N86,入力シート!$A$3:$U$52,20)&amp;"","")</f>
        <v/>
      </c>
      <c r="J89" s="78" t="s">
        <v>172</v>
      </c>
      <c r="K89" s="66" t="str">
        <f>IFERROR(VLOOKUP($N86,入力シート!$A$3:$U$52,21)&amp;"","")</f>
        <v/>
      </c>
      <c r="N89" s="145"/>
    </row>
    <row r="90" spans="2:14" ht="10.8" customHeight="1" x14ac:dyDescent="0.45">
      <c r="B90" s="131"/>
      <c r="C90" s="90">
        <v>2</v>
      </c>
      <c r="D90" s="81" t="str">
        <f>IFERROR(VLOOKUP($N90,入力シート!$A$3:$U$52,6)&amp;"","")</f>
        <v/>
      </c>
      <c r="E90" s="93" t="str">
        <f>IFERROR(VLOOKUP($N90,入力シート!$A$3:$U$52,7)&amp;"","")</f>
        <v/>
      </c>
      <c r="F90" s="96" t="str">
        <f>IFERROR(VLOOKUP($N90,入力シート!$A$3:$U$52,11)&amp;"","")</f>
        <v/>
      </c>
      <c r="G90" s="126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5"/>
    </row>
    <row r="91" spans="2:14" ht="10.8" customHeight="1" x14ac:dyDescent="0.45">
      <c r="B91" s="131"/>
      <c r="C91" s="91"/>
      <c r="D91" s="100" t="str">
        <f>IFERROR(VLOOKUP($N90,入力シート!$A$3:$U$52,5)&amp;"","")</f>
        <v/>
      </c>
      <c r="E91" s="94" t="e">
        <f>VLOOKUP($N$16,入力シート!$A$3:$U$52,6)</f>
        <v>#N/A</v>
      </c>
      <c r="F91" s="97" t="e">
        <f>VLOOKUP($N$16,入力シート!$A$3:$U$52,6)</f>
        <v>#N/A</v>
      </c>
      <c r="G91" s="127"/>
      <c r="H91" s="102" t="str">
        <f>IFERROR(VLOOKUP($N90,入力シート!$A$3:$U$52,15)&amp;"","")</f>
        <v/>
      </c>
      <c r="I91" s="103" t="e">
        <f>VLOOKUP($N$16,入力シート!$A$3:$U$52,6)</f>
        <v>#N/A</v>
      </c>
      <c r="J91" s="102" t="str">
        <f>IFERROR(VLOOKUP($N90,入力シート!$A$3:$U$52,18)&amp;"","")</f>
        <v/>
      </c>
      <c r="K91" s="106" t="e">
        <f>VLOOKUP($N$16,入力シート!$A$3:$U$52,6)</f>
        <v>#N/A</v>
      </c>
      <c r="N91" s="145"/>
    </row>
    <row r="92" spans="2:14" ht="10.8" customHeight="1" x14ac:dyDescent="0.45">
      <c r="B92" s="131"/>
      <c r="C92" s="91"/>
      <c r="D92" s="101" t="e">
        <f>VLOOKUP($N$16,入力シート!$A$3:$U$52,6)</f>
        <v>#N/A</v>
      </c>
      <c r="E92" s="94" t="e">
        <f>VLOOKUP($N$16,入力シート!$A$3:$U$52,5)</f>
        <v>#N/A</v>
      </c>
      <c r="F92" s="97" t="e">
        <f>VLOOKUP($N$16,入力シート!$A$3:$U$52,5)</f>
        <v>#N/A</v>
      </c>
      <c r="G92" s="127"/>
      <c r="H92" s="104" t="e">
        <f>VLOOKUP($N$16,入力シート!$A$3:$U$52,5)</f>
        <v>#N/A</v>
      </c>
      <c r="I92" s="105" t="e">
        <f>VLOOKUP($N$16,入力シート!$A$3:$U$52,5)</f>
        <v>#N/A</v>
      </c>
      <c r="J92" s="104" t="e">
        <f>VLOOKUP($N$16,入力シート!$A$3:$U$52,5)</f>
        <v>#N/A</v>
      </c>
      <c r="K92" s="107" t="e">
        <f>VLOOKUP($N$16,入力シート!$A$3:$U$52,5)</f>
        <v>#N/A</v>
      </c>
      <c r="N92" s="145"/>
    </row>
    <row r="93" spans="2:14" ht="10.8" customHeight="1" thickBot="1" x14ac:dyDescent="0.5">
      <c r="B93" s="131"/>
      <c r="C93" s="91"/>
      <c r="D93" s="25" t="str">
        <f>IFERROR(IF(VLOOKUP($N90,入力シート!$A$3:$U$52,8)=0,"",VLOOKUP($N90,入力シート!$A$3:$U$52,8)),"")</f>
        <v/>
      </c>
      <c r="E93" s="94" t="e">
        <f>VLOOKUP($N$16,入力シート!$A$3:$U$52,6)</f>
        <v>#N/A</v>
      </c>
      <c r="F93" s="97" t="e">
        <f>VLOOKUP($N$16,入力シート!$A$3:$U$52,6)</f>
        <v>#N/A</v>
      </c>
      <c r="G93" s="127"/>
      <c r="H93" s="27" t="s">
        <v>170</v>
      </c>
      <c r="I93" s="68" t="str">
        <f>IFERROR(VLOOKUP($N90,入力シート!$A$3:$U$52,20)&amp;"","")</f>
        <v/>
      </c>
      <c r="J93" s="79" t="s">
        <v>172</v>
      </c>
      <c r="K93" s="72" t="str">
        <f>IFERROR(VLOOKUP($N90,入力シート!$A$3:$U$52,21)&amp;"","")</f>
        <v/>
      </c>
      <c r="N93" s="145"/>
    </row>
    <row r="94" spans="2:14" ht="10.8" customHeight="1" thickTop="1" x14ac:dyDescent="0.45">
      <c r="B94" s="111" t="s">
        <v>86</v>
      </c>
      <c r="C94" s="112"/>
      <c r="D94" s="38" t="s">
        <v>88</v>
      </c>
      <c r="E94" s="117" t="s">
        <v>71</v>
      </c>
      <c r="F94" s="120" t="s">
        <v>96</v>
      </c>
      <c r="G94" s="117" t="s">
        <v>74</v>
      </c>
      <c r="H94" s="39" t="s">
        <v>99</v>
      </c>
      <c r="I94" s="74" t="s">
        <v>92</v>
      </c>
      <c r="J94" s="69" t="s">
        <v>99</v>
      </c>
      <c r="K94" s="70" t="s">
        <v>92</v>
      </c>
      <c r="N94" s="19"/>
    </row>
    <row r="95" spans="2:14" ht="10.8" customHeight="1" x14ac:dyDescent="0.45">
      <c r="B95" s="113"/>
      <c r="C95" s="114"/>
      <c r="D95" s="34" t="s">
        <v>89</v>
      </c>
      <c r="E95" s="118"/>
      <c r="F95" s="121"/>
      <c r="G95" s="118"/>
      <c r="H95" s="123" t="s">
        <v>173</v>
      </c>
      <c r="I95" s="124"/>
      <c r="J95" s="123" t="s">
        <v>100</v>
      </c>
      <c r="K95" s="125"/>
      <c r="N95" s="19"/>
    </row>
    <row r="96" spans="2:14" ht="10.8" customHeight="1" x14ac:dyDescent="0.45">
      <c r="B96" s="115"/>
      <c r="C96" s="116"/>
      <c r="D96" s="35" t="s">
        <v>90</v>
      </c>
      <c r="E96" s="119"/>
      <c r="F96" s="122"/>
      <c r="G96" s="119"/>
      <c r="H96" s="36" t="s">
        <v>171</v>
      </c>
      <c r="I96" s="75"/>
      <c r="J96" s="36" t="s">
        <v>174</v>
      </c>
      <c r="K96" s="37"/>
      <c r="N96" s="19"/>
    </row>
    <row r="97" spans="2:14" ht="10.8" customHeight="1" x14ac:dyDescent="0.45">
      <c r="B97" s="108" t="s">
        <v>93</v>
      </c>
      <c r="C97" s="91">
        <v>1</v>
      </c>
      <c r="D97" s="81" t="str">
        <f>IFERROR(VLOOKUP($N97,入力シート!$A$3:$U$52,6)&amp;"","")</f>
        <v/>
      </c>
      <c r="E97" s="93" t="str">
        <f>IFERROR(VLOOKUP($N97,入力シート!$A$3:$U$52,7)&amp;"","")</f>
        <v/>
      </c>
      <c r="F97" s="96" t="str">
        <f>IFERROR(VLOOKUP($N97,入力シート!$A$3:$U$52,11)&amp;"","")</f>
        <v/>
      </c>
      <c r="G97" s="93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5"/>
    </row>
    <row r="98" spans="2:14" ht="10.8" customHeight="1" x14ac:dyDescent="0.45">
      <c r="B98" s="109"/>
      <c r="C98" s="91"/>
      <c r="D98" s="100" t="str">
        <f>IFERROR(VLOOKUP($N97,入力シート!$A$3:$U$52,5)&amp;"","")</f>
        <v/>
      </c>
      <c r="E98" s="94" t="e">
        <f>VLOOKUP($N$16,入力シート!$A$3:$U$52,6)</f>
        <v>#N/A</v>
      </c>
      <c r="F98" s="97" t="e">
        <f>VLOOKUP($N$16,入力シート!$A$3:$U$52,6)</f>
        <v>#N/A</v>
      </c>
      <c r="G98" s="94" t="e">
        <f>VLOOKUP($N$16,入力シート!$A$3:$U$52,6)</f>
        <v>#N/A</v>
      </c>
      <c r="H98" s="102" t="str">
        <f>IFERROR(VLOOKUP($N97,入力シート!$A$3:$U$52,15)&amp;"","")</f>
        <v/>
      </c>
      <c r="I98" s="103" t="e">
        <f>VLOOKUP($N$16,入力シート!$A$3:$U$52,6)</f>
        <v>#N/A</v>
      </c>
      <c r="J98" s="102" t="str">
        <f>IFERROR(VLOOKUP($N97,入力シート!$A$3:$U$52,18)&amp;"","")</f>
        <v/>
      </c>
      <c r="K98" s="106" t="e">
        <f>VLOOKUP($N$16,入力シート!$A$3:$U$52,6)</f>
        <v>#N/A</v>
      </c>
      <c r="N98" s="145"/>
    </row>
    <row r="99" spans="2:14" ht="10.8" customHeight="1" x14ac:dyDescent="0.45">
      <c r="B99" s="109"/>
      <c r="C99" s="91"/>
      <c r="D99" s="101" t="e">
        <f>VLOOKUP($N$16,入力シート!$A$3:$U$52,6)</f>
        <v>#N/A</v>
      </c>
      <c r="E99" s="94" t="e">
        <f>VLOOKUP($N$16,入力シート!$A$3:$U$52,5)</f>
        <v>#N/A</v>
      </c>
      <c r="F99" s="97" t="e">
        <f>VLOOKUP($N$16,入力シート!$A$3:$U$52,5)</f>
        <v>#N/A</v>
      </c>
      <c r="G99" s="94" t="e">
        <f>VLOOKUP($N$16,入力シート!$A$3:$U$52,5)</f>
        <v>#N/A</v>
      </c>
      <c r="H99" s="102" t="e">
        <f>VLOOKUP($N$16,入力シート!$A$3:$U$52,5)</f>
        <v>#N/A</v>
      </c>
      <c r="I99" s="103" t="e">
        <f>VLOOKUP($N$16,入力シート!$A$3:$U$52,5)</f>
        <v>#N/A</v>
      </c>
      <c r="J99" s="102" t="e">
        <f>VLOOKUP($N$16,入力シート!$A$3:$U$52,5)</f>
        <v>#N/A</v>
      </c>
      <c r="K99" s="106" t="e">
        <f>VLOOKUP($N$16,入力シート!$A$3:$U$52,5)</f>
        <v>#N/A</v>
      </c>
      <c r="N99" s="145"/>
    </row>
    <row r="100" spans="2:14" ht="10.8" customHeight="1" x14ac:dyDescent="0.45">
      <c r="B100" s="109"/>
      <c r="C100" s="92"/>
      <c r="D100" s="25" t="str">
        <f>IFERROR(IF(VLOOKUP($N97,入力シート!$A$3:$U$52,8)=0,"",VLOOKUP($N97,入力シート!$A$3:$U$52,8)),"")</f>
        <v/>
      </c>
      <c r="E100" s="95" t="e">
        <f>VLOOKUP($N$16,入力シート!$A$3:$U$52,6)</f>
        <v>#N/A</v>
      </c>
      <c r="F100" s="98" t="e">
        <f>VLOOKUP($N$16,入力シート!$A$3:$U$52,6)</f>
        <v>#N/A</v>
      </c>
      <c r="G100" s="95" t="e">
        <f>VLOOKUP($N$16,入力シート!$A$3:$U$52,6)</f>
        <v>#N/A</v>
      </c>
      <c r="H100" s="71" t="s">
        <v>170</v>
      </c>
      <c r="I100" s="65" t="str">
        <f>IFERROR(VLOOKUP($N97,入力シート!$A$3:$U$52,20)&amp;"","")</f>
        <v/>
      </c>
      <c r="J100" s="80" t="s">
        <v>172</v>
      </c>
      <c r="K100" s="66" t="str">
        <f>IFERROR(VLOOKUP($N97,入力シート!$A$3:$U$52,21)&amp;"","")</f>
        <v/>
      </c>
      <c r="N100" s="145"/>
    </row>
    <row r="101" spans="2:14" ht="10.8" customHeight="1" x14ac:dyDescent="0.45">
      <c r="B101" s="109"/>
      <c r="C101" s="90">
        <v>2</v>
      </c>
      <c r="D101" s="81" t="str">
        <f>IFERROR(VLOOKUP($N101,入力シート!$A$3:$U$52,6)&amp;"","")</f>
        <v/>
      </c>
      <c r="E101" s="93" t="str">
        <f>IFERROR(VLOOKUP($N101,入力シート!$A$3:$U$52,7)&amp;"","")</f>
        <v/>
      </c>
      <c r="F101" s="96" t="str">
        <f>IFERROR(VLOOKUP($N101,入力シート!$A$3:$U$52,11)&amp;"","")</f>
        <v/>
      </c>
      <c r="G101" s="93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5"/>
    </row>
    <row r="102" spans="2:14" ht="10.8" customHeight="1" x14ac:dyDescent="0.45">
      <c r="B102" s="109"/>
      <c r="C102" s="91"/>
      <c r="D102" s="100" t="str">
        <f>IFERROR(VLOOKUP($N101,入力シート!$A$3:$U$52,5)&amp;"","")</f>
        <v/>
      </c>
      <c r="E102" s="94" t="e">
        <f>VLOOKUP($N$16,入力シート!$A$3:$U$52,6)</f>
        <v>#N/A</v>
      </c>
      <c r="F102" s="97" t="e">
        <f>VLOOKUP($N$16,入力シート!$A$3:$U$52,6)</f>
        <v>#N/A</v>
      </c>
      <c r="G102" s="94" t="e">
        <f>VLOOKUP($N$16,入力シート!$A$3:$U$52,6)</f>
        <v>#N/A</v>
      </c>
      <c r="H102" s="102" t="str">
        <f>IFERROR(VLOOKUP($N101,入力シート!$A$3:$U$52,15)&amp;"","")</f>
        <v/>
      </c>
      <c r="I102" s="103" t="e">
        <f>VLOOKUP($N$16,入力シート!$A$3:$U$52,6)</f>
        <v>#N/A</v>
      </c>
      <c r="J102" s="102" t="str">
        <f>IFERROR(VLOOKUP($N101,入力シート!$A$3:$U$52,18)&amp;"","")</f>
        <v/>
      </c>
      <c r="K102" s="106" t="e">
        <f>VLOOKUP($N$16,入力シート!$A$3:$U$52,6)</f>
        <v>#N/A</v>
      </c>
      <c r="N102" s="145"/>
    </row>
    <row r="103" spans="2:14" ht="10.8" customHeight="1" x14ac:dyDescent="0.45">
      <c r="B103" s="109"/>
      <c r="C103" s="91"/>
      <c r="D103" s="101" t="e">
        <f>VLOOKUP($N$16,入力シート!$A$3:$U$52,6)</f>
        <v>#N/A</v>
      </c>
      <c r="E103" s="94" t="e">
        <f>VLOOKUP($N$16,入力シート!$A$3:$U$52,5)</f>
        <v>#N/A</v>
      </c>
      <c r="F103" s="97" t="e">
        <f>VLOOKUP($N$16,入力シート!$A$3:$U$52,5)</f>
        <v>#N/A</v>
      </c>
      <c r="G103" s="94" t="e">
        <f>VLOOKUP($N$16,入力シート!$A$3:$U$52,5)</f>
        <v>#N/A</v>
      </c>
      <c r="H103" s="104" t="e">
        <f>VLOOKUP($N$16,入力シート!$A$3:$U$52,5)</f>
        <v>#N/A</v>
      </c>
      <c r="I103" s="105" t="e">
        <f>VLOOKUP($N$16,入力シート!$A$3:$U$52,5)</f>
        <v>#N/A</v>
      </c>
      <c r="J103" s="104" t="e">
        <f>VLOOKUP($N$16,入力シート!$A$3:$U$52,5)</f>
        <v>#N/A</v>
      </c>
      <c r="K103" s="107" t="e">
        <f>VLOOKUP($N$16,入力シート!$A$3:$U$52,5)</f>
        <v>#N/A</v>
      </c>
      <c r="N103" s="145"/>
    </row>
    <row r="104" spans="2:14" ht="10.8" customHeight="1" x14ac:dyDescent="0.45">
      <c r="B104" s="109"/>
      <c r="C104" s="92"/>
      <c r="D104" s="25" t="str">
        <f>IFERROR(IF(VLOOKUP($N101,入力シート!$A$3:$U$52,8)=0,"",VLOOKUP($N101,入力シート!$A$3:$U$52,8)),"")</f>
        <v/>
      </c>
      <c r="E104" s="95" t="e">
        <f>VLOOKUP($N$16,入力シート!$A$3:$U$52,6)</f>
        <v>#N/A</v>
      </c>
      <c r="F104" s="98" t="e">
        <f>VLOOKUP($N$16,入力シート!$A$3:$U$52,6)</f>
        <v>#N/A</v>
      </c>
      <c r="G104" s="95" t="e">
        <f>VLOOKUP($N$16,入力シート!$A$3:$U$52,6)</f>
        <v>#N/A</v>
      </c>
      <c r="H104" s="28" t="s">
        <v>170</v>
      </c>
      <c r="I104" s="67" t="str">
        <f>IFERROR(VLOOKUP($N101,入力シート!$A$3:$U$52,20)&amp;"","")</f>
        <v/>
      </c>
      <c r="J104" s="29" t="s">
        <v>172</v>
      </c>
      <c r="K104" s="26" t="str">
        <f>IFERROR(VLOOKUP($N101,入力シート!$A$3:$U$52,21)&amp;"","")</f>
        <v/>
      </c>
      <c r="N104" s="145"/>
    </row>
    <row r="105" spans="2:14" ht="10.8" customHeight="1" x14ac:dyDescent="0.45">
      <c r="B105" s="109"/>
      <c r="C105" s="91">
        <v>3</v>
      </c>
      <c r="D105" s="81" t="str">
        <f>IFERROR(VLOOKUP($N105,入力シート!$A$3:$U$52,6)&amp;"","")</f>
        <v/>
      </c>
      <c r="E105" s="93" t="str">
        <f>IFERROR(VLOOKUP($N105,入力シート!$A$3:$U$52,7)&amp;"","")</f>
        <v/>
      </c>
      <c r="F105" s="96" t="str">
        <f>IFERROR(VLOOKUP($N105,入力シート!$A$3:$U$52,11)&amp;"","")</f>
        <v/>
      </c>
      <c r="G105" s="93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5"/>
    </row>
    <row r="106" spans="2:14" ht="10.8" customHeight="1" x14ac:dyDescent="0.45">
      <c r="B106" s="109"/>
      <c r="C106" s="91"/>
      <c r="D106" s="100" t="str">
        <f>IFERROR(VLOOKUP($N105,入力シート!$A$3:$U$52,5)&amp;"","")</f>
        <v/>
      </c>
      <c r="E106" s="94" t="e">
        <f>VLOOKUP($N$16,入力シート!$A$3:$U$52,6)</f>
        <v>#N/A</v>
      </c>
      <c r="F106" s="97" t="e">
        <f>VLOOKUP($N$16,入力シート!$A$3:$U$52,6)</f>
        <v>#N/A</v>
      </c>
      <c r="G106" s="94" t="e">
        <f>VLOOKUP($N$16,入力シート!$A$3:$U$52,6)</f>
        <v>#N/A</v>
      </c>
      <c r="H106" s="102" t="str">
        <f>IFERROR(VLOOKUP($N105,入力シート!$A$3:$U$52,15)&amp;"","")</f>
        <v/>
      </c>
      <c r="I106" s="103" t="e">
        <f>VLOOKUP($N$16,入力シート!$A$3:$U$52,6)</f>
        <v>#N/A</v>
      </c>
      <c r="J106" s="102" t="str">
        <f>IFERROR(VLOOKUP($N105,入力シート!$A$3:$U$52,18)&amp;"","")</f>
        <v/>
      </c>
      <c r="K106" s="106" t="e">
        <f>VLOOKUP($N$16,入力シート!$A$3:$U$52,6)</f>
        <v>#N/A</v>
      </c>
      <c r="N106" s="145"/>
    </row>
    <row r="107" spans="2:14" ht="10.8" customHeight="1" x14ac:dyDescent="0.45">
      <c r="B107" s="109"/>
      <c r="C107" s="91"/>
      <c r="D107" s="101" t="e">
        <f>VLOOKUP($N$16,入力シート!$A$3:$U$52,6)</f>
        <v>#N/A</v>
      </c>
      <c r="E107" s="94" t="e">
        <f>VLOOKUP($N$16,入力シート!$A$3:$U$52,5)</f>
        <v>#N/A</v>
      </c>
      <c r="F107" s="97" t="e">
        <f>VLOOKUP($N$16,入力シート!$A$3:$U$52,5)</f>
        <v>#N/A</v>
      </c>
      <c r="G107" s="94" t="e">
        <f>VLOOKUP($N$16,入力シート!$A$3:$U$52,5)</f>
        <v>#N/A</v>
      </c>
      <c r="H107" s="102" t="e">
        <f>VLOOKUP($N$16,入力シート!$A$3:$U$52,5)</f>
        <v>#N/A</v>
      </c>
      <c r="I107" s="103" t="e">
        <f>VLOOKUP($N$16,入力シート!$A$3:$U$52,5)</f>
        <v>#N/A</v>
      </c>
      <c r="J107" s="102" t="e">
        <f>VLOOKUP($N$16,入力シート!$A$3:$U$52,5)</f>
        <v>#N/A</v>
      </c>
      <c r="K107" s="106" t="e">
        <f>VLOOKUP($N$16,入力シート!$A$3:$U$52,5)</f>
        <v>#N/A</v>
      </c>
      <c r="N107" s="145"/>
    </row>
    <row r="108" spans="2:14" ht="10.8" customHeight="1" x14ac:dyDescent="0.45">
      <c r="B108" s="109"/>
      <c r="C108" s="92"/>
      <c r="D108" s="25" t="str">
        <f>IFERROR(IF(VLOOKUP($N105,入力シート!$A$3:$U$52,8)=0,"",VLOOKUP($N105,入力シート!$A$3:$U$52,8)),"")</f>
        <v/>
      </c>
      <c r="E108" s="95" t="e">
        <f>VLOOKUP($N$16,入力シート!$A$3:$U$52,6)</f>
        <v>#N/A</v>
      </c>
      <c r="F108" s="98" t="e">
        <f>VLOOKUP($N$16,入力シート!$A$3:$U$52,6)</f>
        <v>#N/A</v>
      </c>
      <c r="G108" s="95" t="e">
        <f>VLOOKUP($N$16,入力シート!$A$3:$U$52,6)</f>
        <v>#N/A</v>
      </c>
      <c r="H108" s="71" t="s">
        <v>170</v>
      </c>
      <c r="I108" s="65" t="str">
        <f>IFERROR(VLOOKUP($N105,入力シート!$A$3:$U$52,20)&amp;"","")</f>
        <v/>
      </c>
      <c r="J108" s="80" t="s">
        <v>172</v>
      </c>
      <c r="K108" s="66" t="str">
        <f>IFERROR(VLOOKUP($N105,入力シート!$A$3:$U$52,21)&amp;"","")</f>
        <v/>
      </c>
      <c r="N108" s="145"/>
    </row>
    <row r="109" spans="2:14" ht="10.8" customHeight="1" x14ac:dyDescent="0.45">
      <c r="B109" s="109"/>
      <c r="C109" s="90">
        <v>4</v>
      </c>
      <c r="D109" s="81" t="str">
        <f>IFERROR(VLOOKUP($N109,入力シート!$A$3:$U$52,6)&amp;"","")</f>
        <v/>
      </c>
      <c r="E109" s="93" t="str">
        <f>IFERROR(VLOOKUP($N109,入力シート!$A$3:$U$52,7)&amp;"","")</f>
        <v/>
      </c>
      <c r="F109" s="96" t="str">
        <f>IFERROR(VLOOKUP($N109,入力シート!$A$3:$U$52,11)&amp;"","")</f>
        <v/>
      </c>
      <c r="G109" s="93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5"/>
    </row>
    <row r="110" spans="2:14" ht="10.8" customHeight="1" x14ac:dyDescent="0.45">
      <c r="B110" s="109"/>
      <c r="C110" s="91"/>
      <c r="D110" s="100" t="str">
        <f>IFERROR(VLOOKUP($N109,入力シート!$A$3:$U$52,5)&amp;"","")</f>
        <v/>
      </c>
      <c r="E110" s="94" t="e">
        <f>VLOOKUP($N$16,入力シート!$A$3:$U$52,6)</f>
        <v>#N/A</v>
      </c>
      <c r="F110" s="97" t="e">
        <f>VLOOKUP($N$16,入力シート!$A$3:$U$52,6)</f>
        <v>#N/A</v>
      </c>
      <c r="G110" s="94" t="e">
        <f>VLOOKUP($N$16,入力シート!$A$3:$U$52,6)</f>
        <v>#N/A</v>
      </c>
      <c r="H110" s="102" t="str">
        <f>IFERROR(VLOOKUP($N109,入力シート!$A$3:$U$52,15)&amp;"","")</f>
        <v/>
      </c>
      <c r="I110" s="103" t="e">
        <f>VLOOKUP($N$16,入力シート!$A$3:$U$52,6)</f>
        <v>#N/A</v>
      </c>
      <c r="J110" s="102" t="str">
        <f>IFERROR(VLOOKUP($N109,入力シート!$A$3:$U$52,18)&amp;"","")</f>
        <v/>
      </c>
      <c r="K110" s="106" t="e">
        <f>VLOOKUP($N$16,入力シート!$A$3:$U$52,6)</f>
        <v>#N/A</v>
      </c>
      <c r="N110" s="145"/>
    </row>
    <row r="111" spans="2:14" ht="10.8" customHeight="1" x14ac:dyDescent="0.45">
      <c r="B111" s="109"/>
      <c r="C111" s="91"/>
      <c r="D111" s="101" t="e">
        <f>VLOOKUP($N$16,入力シート!$A$3:$U$52,6)</f>
        <v>#N/A</v>
      </c>
      <c r="E111" s="94" t="e">
        <f>VLOOKUP($N$16,入力シート!$A$3:$U$52,5)</f>
        <v>#N/A</v>
      </c>
      <c r="F111" s="97" t="e">
        <f>VLOOKUP($N$16,入力シート!$A$3:$U$52,5)</f>
        <v>#N/A</v>
      </c>
      <c r="G111" s="94" t="e">
        <f>VLOOKUP($N$16,入力シート!$A$3:$U$52,5)</f>
        <v>#N/A</v>
      </c>
      <c r="H111" s="104" t="e">
        <f>VLOOKUP($N$16,入力シート!$A$3:$U$52,5)</f>
        <v>#N/A</v>
      </c>
      <c r="I111" s="105" t="e">
        <f>VLOOKUP($N$16,入力シート!$A$3:$U$52,5)</f>
        <v>#N/A</v>
      </c>
      <c r="J111" s="104" t="e">
        <f>VLOOKUP($N$16,入力シート!$A$3:$U$52,5)</f>
        <v>#N/A</v>
      </c>
      <c r="K111" s="107" t="e">
        <f>VLOOKUP($N$16,入力シート!$A$3:$U$52,5)</f>
        <v>#N/A</v>
      </c>
      <c r="N111" s="145"/>
    </row>
    <row r="112" spans="2:14" ht="10.8" customHeight="1" x14ac:dyDescent="0.45">
      <c r="B112" s="109"/>
      <c r="C112" s="92"/>
      <c r="D112" s="25" t="str">
        <f>IFERROR(IF(VLOOKUP($N109,入力シート!$A$3:$U$52,8)=0,"",VLOOKUP($N109,入力シート!$A$3:$U$52,8)),"")</f>
        <v/>
      </c>
      <c r="E112" s="95" t="e">
        <f>VLOOKUP($N$16,入力シート!$A$3:$U$52,6)</f>
        <v>#N/A</v>
      </c>
      <c r="F112" s="98" t="e">
        <f>VLOOKUP($N$16,入力シート!$A$3:$U$52,6)</f>
        <v>#N/A</v>
      </c>
      <c r="G112" s="95" t="e">
        <f>VLOOKUP($N$16,入力シート!$A$3:$U$52,6)</f>
        <v>#N/A</v>
      </c>
      <c r="H112" s="28" t="s">
        <v>170</v>
      </c>
      <c r="I112" s="67" t="str">
        <f>IFERROR(VLOOKUP($N109,入力シート!$A$3:$U$52,20)&amp;"","")</f>
        <v/>
      </c>
      <c r="J112" s="29" t="s">
        <v>172</v>
      </c>
      <c r="K112" s="26" t="str">
        <f>IFERROR(VLOOKUP($N109,入力シート!$A$3:$U$52,21)&amp;"","")</f>
        <v/>
      </c>
      <c r="N112" s="145"/>
    </row>
    <row r="113" spans="2:14" ht="10.8" customHeight="1" x14ac:dyDescent="0.45">
      <c r="B113" s="109"/>
      <c r="C113" s="91">
        <v>5</v>
      </c>
      <c r="D113" s="81" t="str">
        <f>IFERROR(VLOOKUP($N113,入力シート!$A$3:$U$52,6)&amp;"","")</f>
        <v/>
      </c>
      <c r="E113" s="93" t="str">
        <f>IFERROR(VLOOKUP($N113,入力シート!$A$3:$U$52,7)&amp;"","")</f>
        <v/>
      </c>
      <c r="F113" s="96" t="str">
        <f>IFERROR(VLOOKUP($N113,入力シート!$A$3:$U$52,11)&amp;"","")</f>
        <v/>
      </c>
      <c r="G113" s="93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5"/>
    </row>
    <row r="114" spans="2:14" ht="10.8" customHeight="1" x14ac:dyDescent="0.45">
      <c r="B114" s="109"/>
      <c r="C114" s="91"/>
      <c r="D114" s="100" t="str">
        <f>IFERROR(VLOOKUP($N113,入力シート!$A$3:$U$52,5)&amp;"","")</f>
        <v/>
      </c>
      <c r="E114" s="94" t="e">
        <f>VLOOKUP($N$16,入力シート!$A$3:$U$52,6)</f>
        <v>#N/A</v>
      </c>
      <c r="F114" s="97" t="e">
        <f>VLOOKUP($N$16,入力シート!$A$3:$U$52,6)</f>
        <v>#N/A</v>
      </c>
      <c r="G114" s="94" t="e">
        <f>VLOOKUP($N$16,入力シート!$A$3:$U$52,6)</f>
        <v>#N/A</v>
      </c>
      <c r="H114" s="102" t="str">
        <f>IFERROR(VLOOKUP($N113,入力シート!$A$3:$U$52,15)&amp;"","")</f>
        <v/>
      </c>
      <c r="I114" s="103" t="e">
        <f>VLOOKUP($N$16,入力シート!$A$3:$U$52,6)</f>
        <v>#N/A</v>
      </c>
      <c r="J114" s="102" t="str">
        <f>IFERROR(VLOOKUP($N113,入力シート!$A$3:$U$52,18)&amp;"","")</f>
        <v/>
      </c>
      <c r="K114" s="106" t="e">
        <f>VLOOKUP($N$16,入力シート!$A$3:$U$52,6)</f>
        <v>#N/A</v>
      </c>
      <c r="N114" s="145"/>
    </row>
    <row r="115" spans="2:14" ht="10.8" customHeight="1" x14ac:dyDescent="0.45">
      <c r="B115" s="109"/>
      <c r="C115" s="91"/>
      <c r="D115" s="101" t="e">
        <f>VLOOKUP($N$16,入力シート!$A$3:$U$52,6)</f>
        <v>#N/A</v>
      </c>
      <c r="E115" s="94" t="e">
        <f>VLOOKUP($N$16,入力シート!$A$3:$U$52,5)</f>
        <v>#N/A</v>
      </c>
      <c r="F115" s="97" t="e">
        <f>VLOOKUP($N$16,入力シート!$A$3:$U$52,5)</f>
        <v>#N/A</v>
      </c>
      <c r="G115" s="94" t="e">
        <f>VLOOKUP($N$16,入力シート!$A$3:$U$52,5)</f>
        <v>#N/A</v>
      </c>
      <c r="H115" s="102" t="e">
        <f>VLOOKUP($N$16,入力シート!$A$3:$U$52,5)</f>
        <v>#N/A</v>
      </c>
      <c r="I115" s="103" t="e">
        <f>VLOOKUP($N$16,入力シート!$A$3:$U$52,5)</f>
        <v>#N/A</v>
      </c>
      <c r="J115" s="102" t="e">
        <f>VLOOKUP($N$16,入力シート!$A$3:$U$52,5)</f>
        <v>#N/A</v>
      </c>
      <c r="K115" s="106" t="e">
        <f>VLOOKUP($N$16,入力シート!$A$3:$U$52,5)</f>
        <v>#N/A</v>
      </c>
      <c r="N115" s="145"/>
    </row>
    <row r="116" spans="2:14" ht="10.8" customHeight="1" x14ac:dyDescent="0.45">
      <c r="B116" s="109"/>
      <c r="C116" s="92"/>
      <c r="D116" s="25" t="str">
        <f>IFERROR(IF(VLOOKUP($N113,入力シート!$A$3:$U$52,8)=0,"",VLOOKUP($N113,入力シート!$A$3:$U$52,8)),"")</f>
        <v/>
      </c>
      <c r="E116" s="95" t="e">
        <f>VLOOKUP($N$16,入力シート!$A$3:$U$52,6)</f>
        <v>#N/A</v>
      </c>
      <c r="F116" s="98" t="e">
        <f>VLOOKUP($N$16,入力シート!$A$3:$U$52,6)</f>
        <v>#N/A</v>
      </c>
      <c r="G116" s="95" t="e">
        <f>VLOOKUP($N$16,入力シート!$A$3:$U$52,6)</f>
        <v>#N/A</v>
      </c>
      <c r="H116" s="71" t="s">
        <v>170</v>
      </c>
      <c r="I116" s="65" t="str">
        <f>IFERROR(VLOOKUP($N113,入力シート!$A$3:$U$52,20)&amp;"","")</f>
        <v/>
      </c>
      <c r="J116" s="80" t="s">
        <v>172</v>
      </c>
      <c r="K116" s="66" t="str">
        <f>IFERROR(VLOOKUP($N113,入力シート!$A$3:$U$52,21)&amp;"","")</f>
        <v/>
      </c>
      <c r="N116" s="145"/>
    </row>
    <row r="117" spans="2:14" ht="10.8" customHeight="1" x14ac:dyDescent="0.45">
      <c r="B117" s="109"/>
      <c r="C117" s="90">
        <v>6</v>
      </c>
      <c r="D117" s="81" t="str">
        <f>IFERROR(VLOOKUP($N117,入力シート!$A$3:$U$52,6)&amp;"","")</f>
        <v/>
      </c>
      <c r="E117" s="93" t="str">
        <f>IFERROR(VLOOKUP($N117,入力シート!$A$3:$U$52,7)&amp;"","")</f>
        <v/>
      </c>
      <c r="F117" s="96" t="str">
        <f>IFERROR(VLOOKUP($N117,入力シート!$A$3:$U$52,11)&amp;"","")</f>
        <v/>
      </c>
      <c r="G117" s="93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5"/>
    </row>
    <row r="118" spans="2:14" ht="10.8" customHeight="1" x14ac:dyDescent="0.45">
      <c r="B118" s="109"/>
      <c r="C118" s="91"/>
      <c r="D118" s="100" t="str">
        <f>IFERROR(VLOOKUP($N117,入力シート!$A$3:$U$52,5)&amp;"","")</f>
        <v/>
      </c>
      <c r="E118" s="94" t="e">
        <f>VLOOKUP($N$16,入力シート!$A$3:$U$52,6)</f>
        <v>#N/A</v>
      </c>
      <c r="F118" s="97" t="e">
        <f>VLOOKUP($N$16,入力シート!$A$3:$U$52,6)</f>
        <v>#N/A</v>
      </c>
      <c r="G118" s="94" t="e">
        <f>VLOOKUP($N$16,入力シート!$A$3:$U$52,6)</f>
        <v>#N/A</v>
      </c>
      <c r="H118" s="102" t="str">
        <f>IFERROR(VLOOKUP($N117,入力シート!$A$3:$U$52,15)&amp;"","")</f>
        <v/>
      </c>
      <c r="I118" s="103" t="e">
        <f>VLOOKUP($N$16,入力シート!$A$3:$U$52,6)</f>
        <v>#N/A</v>
      </c>
      <c r="J118" s="102" t="str">
        <f>IFERROR(VLOOKUP($N117,入力シート!$A$3:$U$52,18)&amp;"","")</f>
        <v/>
      </c>
      <c r="K118" s="106" t="e">
        <f>VLOOKUP($N$16,入力シート!$A$3:$U$52,6)</f>
        <v>#N/A</v>
      </c>
      <c r="N118" s="145"/>
    </row>
    <row r="119" spans="2:14" ht="10.8" customHeight="1" x14ac:dyDescent="0.45">
      <c r="B119" s="109"/>
      <c r="C119" s="91"/>
      <c r="D119" s="101" t="e">
        <f>VLOOKUP($N$16,入力シート!$A$3:$U$52,6)</f>
        <v>#N/A</v>
      </c>
      <c r="E119" s="94" t="e">
        <f>VLOOKUP($N$16,入力シート!$A$3:$U$52,5)</f>
        <v>#N/A</v>
      </c>
      <c r="F119" s="97" t="e">
        <f>VLOOKUP($N$16,入力シート!$A$3:$U$52,5)</f>
        <v>#N/A</v>
      </c>
      <c r="G119" s="94" t="e">
        <f>VLOOKUP($N$16,入力シート!$A$3:$U$52,5)</f>
        <v>#N/A</v>
      </c>
      <c r="H119" s="104" t="e">
        <f>VLOOKUP($N$16,入力シート!$A$3:$U$52,5)</f>
        <v>#N/A</v>
      </c>
      <c r="I119" s="105" t="e">
        <f>VLOOKUP($N$16,入力シート!$A$3:$U$52,5)</f>
        <v>#N/A</v>
      </c>
      <c r="J119" s="104" t="e">
        <f>VLOOKUP($N$16,入力シート!$A$3:$U$52,5)</f>
        <v>#N/A</v>
      </c>
      <c r="K119" s="107" t="e">
        <f>VLOOKUP($N$16,入力シート!$A$3:$U$52,5)</f>
        <v>#N/A</v>
      </c>
      <c r="N119" s="145"/>
    </row>
    <row r="120" spans="2:14" ht="10.8" customHeight="1" x14ac:dyDescent="0.45">
      <c r="B120" s="109"/>
      <c r="C120" s="92"/>
      <c r="D120" s="25" t="str">
        <f>IFERROR(IF(VLOOKUP($N117,入力シート!$A$3:$U$52,8)=0,"",VLOOKUP($N117,入力シート!$A$3:$U$52,8)),"")</f>
        <v/>
      </c>
      <c r="E120" s="95" t="e">
        <f>VLOOKUP($N$16,入力シート!$A$3:$U$52,6)</f>
        <v>#N/A</v>
      </c>
      <c r="F120" s="98" t="e">
        <f>VLOOKUP($N$16,入力シート!$A$3:$U$52,6)</f>
        <v>#N/A</v>
      </c>
      <c r="G120" s="95" t="e">
        <f>VLOOKUP($N$16,入力シート!$A$3:$U$52,6)</f>
        <v>#N/A</v>
      </c>
      <c r="H120" s="28" t="s">
        <v>170</v>
      </c>
      <c r="I120" s="67" t="str">
        <f>IFERROR(VLOOKUP($N117,入力シート!$A$3:$U$52,20)&amp;"","")</f>
        <v/>
      </c>
      <c r="J120" s="29" t="s">
        <v>172</v>
      </c>
      <c r="K120" s="26" t="str">
        <f>IFERROR(VLOOKUP($N117,入力シート!$A$3:$U$52,21)&amp;"","")</f>
        <v/>
      </c>
      <c r="N120" s="145"/>
    </row>
    <row r="121" spans="2:14" ht="10.8" customHeight="1" x14ac:dyDescent="0.45">
      <c r="B121" s="109"/>
      <c r="C121" s="91">
        <v>7</v>
      </c>
      <c r="D121" s="81" t="str">
        <f>IFERROR(VLOOKUP($N121,入力シート!$A$3:$U$52,6)&amp;"","")</f>
        <v/>
      </c>
      <c r="E121" s="93" t="str">
        <f>IFERROR(VLOOKUP($N121,入力シート!$A$3:$U$52,7)&amp;"","")</f>
        <v/>
      </c>
      <c r="F121" s="96" t="str">
        <f>IFERROR(VLOOKUP($N121,入力シート!$A$3:$U$52,11)&amp;"","")</f>
        <v/>
      </c>
      <c r="G121" s="93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5"/>
    </row>
    <row r="122" spans="2:14" ht="10.8" customHeight="1" x14ac:dyDescent="0.45">
      <c r="B122" s="109"/>
      <c r="C122" s="91"/>
      <c r="D122" s="100" t="str">
        <f>IFERROR(VLOOKUP($N121,入力シート!$A$3:$U$52,5)&amp;"","")</f>
        <v/>
      </c>
      <c r="E122" s="94" t="e">
        <f>VLOOKUP($N$16,入力シート!$A$3:$U$52,6)</f>
        <v>#N/A</v>
      </c>
      <c r="F122" s="97" t="e">
        <f>VLOOKUP($N$16,入力シート!$A$3:$U$52,6)</f>
        <v>#N/A</v>
      </c>
      <c r="G122" s="94" t="e">
        <f>VLOOKUP($N$16,入力シート!$A$3:$U$52,6)</f>
        <v>#N/A</v>
      </c>
      <c r="H122" s="102" t="str">
        <f>IFERROR(VLOOKUP($N121,入力シート!$A$3:$U$52,15)&amp;"","")</f>
        <v/>
      </c>
      <c r="I122" s="103" t="e">
        <f>VLOOKUP($N$16,入力シート!$A$3:$U$52,6)</f>
        <v>#N/A</v>
      </c>
      <c r="J122" s="102" t="str">
        <f>IFERROR(VLOOKUP($N121,入力シート!$A$3:$U$52,18)&amp;"","")</f>
        <v/>
      </c>
      <c r="K122" s="106" t="e">
        <f>VLOOKUP($N$16,入力シート!$A$3:$U$52,6)</f>
        <v>#N/A</v>
      </c>
      <c r="N122" s="145"/>
    </row>
    <row r="123" spans="2:14" ht="10.8" customHeight="1" x14ac:dyDescent="0.45">
      <c r="B123" s="109"/>
      <c r="C123" s="91"/>
      <c r="D123" s="101" t="e">
        <f>VLOOKUP($N$16,入力シート!$A$3:$U$52,6)</f>
        <v>#N/A</v>
      </c>
      <c r="E123" s="94" t="e">
        <f>VLOOKUP($N$16,入力シート!$A$3:$U$52,5)</f>
        <v>#N/A</v>
      </c>
      <c r="F123" s="97" t="e">
        <f>VLOOKUP($N$16,入力シート!$A$3:$U$52,5)</f>
        <v>#N/A</v>
      </c>
      <c r="G123" s="94" t="e">
        <f>VLOOKUP($N$16,入力シート!$A$3:$U$52,5)</f>
        <v>#N/A</v>
      </c>
      <c r="H123" s="102" t="e">
        <f>VLOOKUP($N$16,入力シート!$A$3:$U$52,5)</f>
        <v>#N/A</v>
      </c>
      <c r="I123" s="103" t="e">
        <f>VLOOKUP($N$16,入力シート!$A$3:$U$52,5)</f>
        <v>#N/A</v>
      </c>
      <c r="J123" s="102" t="e">
        <f>VLOOKUP($N$16,入力シート!$A$3:$U$52,5)</f>
        <v>#N/A</v>
      </c>
      <c r="K123" s="106" t="e">
        <f>VLOOKUP($N$16,入力シート!$A$3:$U$52,5)</f>
        <v>#N/A</v>
      </c>
      <c r="N123" s="145"/>
    </row>
    <row r="124" spans="2:14" ht="10.8" customHeight="1" x14ac:dyDescent="0.45">
      <c r="B124" s="109"/>
      <c r="C124" s="92"/>
      <c r="D124" s="25" t="str">
        <f>IFERROR(IF(VLOOKUP($N121,入力シート!$A$3:$U$52,8)=0,"",VLOOKUP($N121,入力シート!$A$3:$U$52,8)),"")</f>
        <v/>
      </c>
      <c r="E124" s="95" t="e">
        <f>VLOOKUP($N$16,入力シート!$A$3:$U$52,6)</f>
        <v>#N/A</v>
      </c>
      <c r="F124" s="98" t="e">
        <f>VLOOKUP($N$16,入力シート!$A$3:$U$52,6)</f>
        <v>#N/A</v>
      </c>
      <c r="G124" s="95" t="e">
        <f>VLOOKUP($N$16,入力シート!$A$3:$U$52,6)</f>
        <v>#N/A</v>
      </c>
      <c r="H124" s="71" t="s">
        <v>170</v>
      </c>
      <c r="I124" s="65" t="str">
        <f>IFERROR(VLOOKUP($N121,入力シート!$A$3:$U$52,20)&amp;"","")</f>
        <v/>
      </c>
      <c r="J124" s="80" t="s">
        <v>172</v>
      </c>
      <c r="K124" s="66" t="str">
        <f>IFERROR(VLOOKUP($N121,入力シート!$A$3:$U$52,21)&amp;"","")</f>
        <v/>
      </c>
      <c r="N124" s="145"/>
    </row>
    <row r="125" spans="2:14" ht="10.8" customHeight="1" x14ac:dyDescent="0.45">
      <c r="B125" s="109"/>
      <c r="C125" s="90">
        <v>8</v>
      </c>
      <c r="D125" s="81" t="str">
        <f>IFERROR(VLOOKUP($N125,入力シート!$A$3:$U$52,6)&amp;"","")</f>
        <v/>
      </c>
      <c r="E125" s="93" t="str">
        <f>IFERROR(VLOOKUP($N125,入力シート!$A$3:$U$52,7)&amp;"","")</f>
        <v/>
      </c>
      <c r="F125" s="96" t="str">
        <f>IFERROR(VLOOKUP($N125,入力シート!$A$3:$U$52,11)&amp;"","")</f>
        <v/>
      </c>
      <c r="G125" s="93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5"/>
    </row>
    <row r="126" spans="2:14" ht="10.8" customHeight="1" x14ac:dyDescent="0.45">
      <c r="B126" s="109"/>
      <c r="C126" s="91"/>
      <c r="D126" s="100" t="str">
        <f>IFERROR(VLOOKUP($N125,入力シート!$A$3:$U$52,5)&amp;"","")</f>
        <v/>
      </c>
      <c r="E126" s="94" t="e">
        <f>VLOOKUP($N$16,入力シート!$A$3:$U$52,6)</f>
        <v>#N/A</v>
      </c>
      <c r="F126" s="97" t="e">
        <f>VLOOKUP($N$16,入力シート!$A$3:$U$52,6)</f>
        <v>#N/A</v>
      </c>
      <c r="G126" s="94" t="e">
        <f>VLOOKUP($N$16,入力シート!$A$3:$U$52,6)</f>
        <v>#N/A</v>
      </c>
      <c r="H126" s="102" t="str">
        <f>IFERROR(VLOOKUP($N125,入力シート!$A$3:$U$52,15)&amp;"","")</f>
        <v/>
      </c>
      <c r="I126" s="103" t="e">
        <f>VLOOKUP($N$16,入力シート!$A$3:$U$52,6)</f>
        <v>#N/A</v>
      </c>
      <c r="J126" s="102" t="str">
        <f>IFERROR(VLOOKUP($N125,入力シート!$A$3:$U$52,18)&amp;"","")</f>
        <v/>
      </c>
      <c r="K126" s="106" t="e">
        <f>VLOOKUP($N$16,入力シート!$A$3:$U$52,6)</f>
        <v>#N/A</v>
      </c>
      <c r="N126" s="145"/>
    </row>
    <row r="127" spans="2:14" ht="10.8" customHeight="1" x14ac:dyDescent="0.45">
      <c r="B127" s="109"/>
      <c r="C127" s="91"/>
      <c r="D127" s="101" t="e">
        <f>VLOOKUP($N$16,入力シート!$A$3:$U$52,6)</f>
        <v>#N/A</v>
      </c>
      <c r="E127" s="94" t="e">
        <f>VLOOKUP($N$16,入力シート!$A$3:$U$52,5)</f>
        <v>#N/A</v>
      </c>
      <c r="F127" s="97" t="e">
        <f>VLOOKUP($N$16,入力シート!$A$3:$U$52,5)</f>
        <v>#N/A</v>
      </c>
      <c r="G127" s="94" t="e">
        <f>VLOOKUP($N$16,入力シート!$A$3:$U$52,5)</f>
        <v>#N/A</v>
      </c>
      <c r="H127" s="104" t="e">
        <f>VLOOKUP($N$16,入力シート!$A$3:$U$52,5)</f>
        <v>#N/A</v>
      </c>
      <c r="I127" s="105" t="e">
        <f>VLOOKUP($N$16,入力シート!$A$3:$U$52,5)</f>
        <v>#N/A</v>
      </c>
      <c r="J127" s="104" t="e">
        <f>VLOOKUP($N$16,入力シート!$A$3:$U$52,5)</f>
        <v>#N/A</v>
      </c>
      <c r="K127" s="107" t="e">
        <f>VLOOKUP($N$16,入力シート!$A$3:$U$52,5)</f>
        <v>#N/A</v>
      </c>
      <c r="N127" s="145"/>
    </row>
    <row r="128" spans="2:14" ht="10.8" customHeight="1" x14ac:dyDescent="0.45">
      <c r="B128" s="109"/>
      <c r="C128" s="92"/>
      <c r="D128" s="25" t="str">
        <f>IFERROR(IF(VLOOKUP($N125,入力シート!$A$3:$U$52,8)=0,"",VLOOKUP($N125,入力シート!$A$3:$U$52,8)),"")</f>
        <v/>
      </c>
      <c r="E128" s="95" t="e">
        <f>VLOOKUP($N$16,入力シート!$A$3:$U$52,6)</f>
        <v>#N/A</v>
      </c>
      <c r="F128" s="98" t="e">
        <f>VLOOKUP($N$16,入力シート!$A$3:$U$52,6)</f>
        <v>#N/A</v>
      </c>
      <c r="G128" s="95" t="e">
        <f>VLOOKUP($N$16,入力シート!$A$3:$U$52,6)</f>
        <v>#N/A</v>
      </c>
      <c r="H128" s="28" t="s">
        <v>170</v>
      </c>
      <c r="I128" s="67" t="str">
        <f>IFERROR(VLOOKUP($N125,入力シート!$A$3:$U$52,20)&amp;"","")</f>
        <v/>
      </c>
      <c r="J128" s="29" t="s">
        <v>172</v>
      </c>
      <c r="K128" s="26" t="str">
        <f>IFERROR(VLOOKUP($N125,入力シート!$A$3:$U$52,21)&amp;"","")</f>
        <v/>
      </c>
      <c r="N128" s="145"/>
    </row>
    <row r="129" spans="2:14" ht="10.8" customHeight="1" x14ac:dyDescent="0.45">
      <c r="B129" s="109"/>
      <c r="C129" s="91">
        <v>9</v>
      </c>
      <c r="D129" s="81" t="str">
        <f>IFERROR(VLOOKUP($N129,入力シート!$A$3:$U$52,6)&amp;"","")</f>
        <v/>
      </c>
      <c r="E129" s="93" t="str">
        <f>IFERROR(VLOOKUP($N129,入力シート!$A$3:$U$52,7)&amp;"","")</f>
        <v/>
      </c>
      <c r="F129" s="96" t="str">
        <f>IFERROR(VLOOKUP($N129,入力シート!$A$3:$U$52,11)&amp;"","")</f>
        <v/>
      </c>
      <c r="G129" s="93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5"/>
    </row>
    <row r="130" spans="2:14" ht="10.8" customHeight="1" x14ac:dyDescent="0.45">
      <c r="B130" s="109"/>
      <c r="C130" s="91"/>
      <c r="D130" s="100" t="str">
        <f>IFERROR(VLOOKUP($N129,入力シート!$A$3:$U$52,5)&amp;"","")</f>
        <v/>
      </c>
      <c r="E130" s="94" t="e">
        <f>VLOOKUP($N$16,入力シート!$A$3:$U$52,6)</f>
        <v>#N/A</v>
      </c>
      <c r="F130" s="97" t="e">
        <f>VLOOKUP($N$16,入力シート!$A$3:$U$52,6)</f>
        <v>#N/A</v>
      </c>
      <c r="G130" s="94" t="e">
        <f>VLOOKUP($N$16,入力シート!$A$3:$U$52,6)</f>
        <v>#N/A</v>
      </c>
      <c r="H130" s="102" t="str">
        <f>IFERROR(VLOOKUP($N129,入力シート!$A$3:$U$52,15)&amp;"","")</f>
        <v/>
      </c>
      <c r="I130" s="103" t="e">
        <f>VLOOKUP($N$16,入力シート!$A$3:$U$52,6)</f>
        <v>#N/A</v>
      </c>
      <c r="J130" s="102" t="str">
        <f>IFERROR(VLOOKUP($N129,入力シート!$A$3:$U$52,18)&amp;"","")</f>
        <v/>
      </c>
      <c r="K130" s="106" t="e">
        <f>VLOOKUP($N$16,入力シート!$A$3:$U$52,6)</f>
        <v>#N/A</v>
      </c>
      <c r="N130" s="145"/>
    </row>
    <row r="131" spans="2:14" ht="10.8" customHeight="1" x14ac:dyDescent="0.45">
      <c r="B131" s="109"/>
      <c r="C131" s="91"/>
      <c r="D131" s="101" t="e">
        <f>VLOOKUP($N$16,入力シート!$A$3:$U$52,6)</f>
        <v>#N/A</v>
      </c>
      <c r="E131" s="94" t="e">
        <f>VLOOKUP($N$16,入力シート!$A$3:$U$52,5)</f>
        <v>#N/A</v>
      </c>
      <c r="F131" s="97" t="e">
        <f>VLOOKUP($N$16,入力シート!$A$3:$U$52,5)</f>
        <v>#N/A</v>
      </c>
      <c r="G131" s="94" t="e">
        <f>VLOOKUP($N$16,入力シート!$A$3:$U$52,5)</f>
        <v>#N/A</v>
      </c>
      <c r="H131" s="102" t="e">
        <f>VLOOKUP($N$16,入力シート!$A$3:$U$52,5)</f>
        <v>#N/A</v>
      </c>
      <c r="I131" s="103" t="e">
        <f>VLOOKUP($N$16,入力シート!$A$3:$U$52,5)</f>
        <v>#N/A</v>
      </c>
      <c r="J131" s="102" t="e">
        <f>VLOOKUP($N$16,入力シート!$A$3:$U$52,5)</f>
        <v>#N/A</v>
      </c>
      <c r="K131" s="106" t="e">
        <f>VLOOKUP($N$16,入力シート!$A$3:$U$52,5)</f>
        <v>#N/A</v>
      </c>
      <c r="N131" s="145"/>
    </row>
    <row r="132" spans="2:14" ht="10.8" customHeight="1" x14ac:dyDescent="0.45">
      <c r="B132" s="109"/>
      <c r="C132" s="92"/>
      <c r="D132" s="25" t="str">
        <f>IFERROR(IF(VLOOKUP($N129,入力シート!$A$3:$U$52,8)=0,"",VLOOKUP($N129,入力シート!$A$3:$U$52,8)),"")</f>
        <v/>
      </c>
      <c r="E132" s="95" t="e">
        <f>VLOOKUP($N$16,入力シート!$A$3:$U$52,6)</f>
        <v>#N/A</v>
      </c>
      <c r="F132" s="98" t="e">
        <f>VLOOKUP($N$16,入力シート!$A$3:$U$52,6)</f>
        <v>#N/A</v>
      </c>
      <c r="G132" s="95" t="e">
        <f>VLOOKUP($N$16,入力シート!$A$3:$U$52,6)</f>
        <v>#N/A</v>
      </c>
      <c r="H132" s="71" t="s">
        <v>170</v>
      </c>
      <c r="I132" s="65" t="str">
        <f>IFERROR(VLOOKUP($N129,入力シート!$A$3:$U$52,20)&amp;"","")</f>
        <v/>
      </c>
      <c r="J132" s="80" t="s">
        <v>172</v>
      </c>
      <c r="K132" s="66" t="str">
        <f>IFERROR(VLOOKUP($N129,入力シート!$A$3:$U$52,21)&amp;"","")</f>
        <v/>
      </c>
      <c r="N132" s="145"/>
    </row>
    <row r="133" spans="2:14" ht="10.8" customHeight="1" x14ac:dyDescent="0.45">
      <c r="B133" s="109"/>
      <c r="C133" s="90">
        <v>10</v>
      </c>
      <c r="D133" s="81" t="str">
        <f>IFERROR(VLOOKUP($N133,入力シート!$A$3:$U$52,6)&amp;"","")</f>
        <v/>
      </c>
      <c r="E133" s="93" t="str">
        <f>IFERROR(VLOOKUP($N133,入力シート!$A$3:$U$52,7)&amp;"","")</f>
        <v/>
      </c>
      <c r="F133" s="96" t="str">
        <f>IFERROR(VLOOKUP($N133,入力シート!$A$3:$U$52,11)&amp;"","")</f>
        <v/>
      </c>
      <c r="G133" s="93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5"/>
    </row>
    <row r="134" spans="2:14" ht="10.8" customHeight="1" x14ac:dyDescent="0.45">
      <c r="B134" s="109"/>
      <c r="C134" s="91"/>
      <c r="D134" s="100" t="str">
        <f>IFERROR(VLOOKUP($N133,入力シート!$A$3:$U$52,5)&amp;"","")</f>
        <v/>
      </c>
      <c r="E134" s="94" t="e">
        <f>VLOOKUP($N$16,入力シート!$A$3:$U$52,6)</f>
        <v>#N/A</v>
      </c>
      <c r="F134" s="97" t="e">
        <f>VLOOKUP($N$16,入力シート!$A$3:$U$52,6)</f>
        <v>#N/A</v>
      </c>
      <c r="G134" s="94" t="e">
        <f>VLOOKUP($N$16,入力シート!$A$3:$U$52,6)</f>
        <v>#N/A</v>
      </c>
      <c r="H134" s="102" t="str">
        <f>IFERROR(VLOOKUP($N133,入力シート!$A$3:$U$52,15)&amp;"","")</f>
        <v/>
      </c>
      <c r="I134" s="103" t="e">
        <f>VLOOKUP($N$16,入力シート!$A$3:$U$52,6)</f>
        <v>#N/A</v>
      </c>
      <c r="J134" s="102" t="str">
        <f>IFERROR(VLOOKUP($N133,入力シート!$A$3:$U$52,18)&amp;"","")</f>
        <v/>
      </c>
      <c r="K134" s="106" t="e">
        <f>VLOOKUP($N$16,入力シート!$A$3:$U$52,6)</f>
        <v>#N/A</v>
      </c>
      <c r="N134" s="145"/>
    </row>
    <row r="135" spans="2:14" ht="10.8" customHeight="1" x14ac:dyDescent="0.45">
      <c r="B135" s="109"/>
      <c r="C135" s="91"/>
      <c r="D135" s="101" t="e">
        <f>VLOOKUP($N$16,入力シート!$A$3:$U$52,6)</f>
        <v>#N/A</v>
      </c>
      <c r="E135" s="94" t="e">
        <f>VLOOKUP($N$16,入力シート!$A$3:$U$52,5)</f>
        <v>#N/A</v>
      </c>
      <c r="F135" s="97" t="e">
        <f>VLOOKUP($N$16,入力シート!$A$3:$U$52,5)</f>
        <v>#N/A</v>
      </c>
      <c r="G135" s="94" t="e">
        <f>VLOOKUP($N$16,入力シート!$A$3:$U$52,5)</f>
        <v>#N/A</v>
      </c>
      <c r="H135" s="104" t="e">
        <f>VLOOKUP($N$16,入力シート!$A$3:$U$52,5)</f>
        <v>#N/A</v>
      </c>
      <c r="I135" s="105" t="e">
        <f>VLOOKUP($N$16,入力シート!$A$3:$U$52,5)</f>
        <v>#N/A</v>
      </c>
      <c r="J135" s="104" t="e">
        <f>VLOOKUP($N$16,入力シート!$A$3:$U$52,5)</f>
        <v>#N/A</v>
      </c>
      <c r="K135" s="107" t="e">
        <f>VLOOKUP($N$16,入力シート!$A$3:$U$52,5)</f>
        <v>#N/A</v>
      </c>
      <c r="N135" s="145"/>
    </row>
    <row r="136" spans="2:14" ht="10.8" customHeight="1" x14ac:dyDescent="0.45">
      <c r="B136" s="110"/>
      <c r="C136" s="92"/>
      <c r="D136" s="30" t="str">
        <f>IFERROR(IF(VLOOKUP($N133,入力シート!$A$3:$U$52,8)=0,"",VLOOKUP($N133,入力シート!$A$3:$U$52,8)),"")</f>
        <v/>
      </c>
      <c r="E136" s="95" t="e">
        <f>VLOOKUP($N$16,入力シート!$A$3:$U$52,6)</f>
        <v>#N/A</v>
      </c>
      <c r="F136" s="98" t="e">
        <f>VLOOKUP($N$16,入力シート!$A$3:$U$52,6)</f>
        <v>#N/A</v>
      </c>
      <c r="G136" s="95" t="e">
        <f>VLOOKUP($N$16,入力シート!$A$3:$U$52,6)</f>
        <v>#N/A</v>
      </c>
      <c r="H136" s="28" t="s">
        <v>170</v>
      </c>
      <c r="I136" s="67" t="str">
        <f>IFERROR(VLOOKUP($N133,入力シート!$A$3:$U$52,20)&amp;"","")</f>
        <v/>
      </c>
      <c r="J136" s="29" t="s">
        <v>172</v>
      </c>
      <c r="K136" s="26" t="str">
        <f>IFERROR(VLOOKUP($N133,入力シート!$A$3:$U$52,21)&amp;"","")</f>
        <v/>
      </c>
      <c r="N136" s="145"/>
    </row>
    <row r="137" spans="2:14" ht="9.6" customHeight="1" x14ac:dyDescent="0.45">
      <c r="B137" s="16"/>
      <c r="C137" s="14"/>
      <c r="D137" s="14"/>
      <c r="E137" s="14"/>
      <c r="F137" s="14"/>
      <c r="G137" s="14"/>
      <c r="H137" s="14"/>
    </row>
    <row r="138" spans="2:14" ht="9.6" customHeight="1" x14ac:dyDescent="0.45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 x14ac:dyDescent="0.2">
      <c r="B139" s="17"/>
      <c r="C139" s="17"/>
      <c r="D139" s="17"/>
      <c r="E139" s="88" t="s">
        <v>175</v>
      </c>
      <c r="F139" s="88"/>
      <c r="G139" s="17"/>
      <c r="H139" s="89" t="s">
        <v>178</v>
      </c>
      <c r="I139" s="89"/>
      <c r="J139" s="18"/>
      <c r="K139" s="18"/>
    </row>
    <row r="140" spans="2:14" ht="9.6" customHeight="1" x14ac:dyDescent="0.45"/>
    <row r="141" spans="2:14" ht="16.2" x14ac:dyDescent="0.45">
      <c r="B141" s="20" t="s">
        <v>198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 x14ac:dyDescent="0.45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 x14ac:dyDescent="0.45">
      <c r="C143" s="10">
        <v>1</v>
      </c>
      <c r="D143" s="11" t="s">
        <v>101</v>
      </c>
      <c r="E143" s="146" t="str">
        <f>$E$3</f>
        <v>水泳競技（競泳）</v>
      </c>
      <c r="F143" s="146"/>
      <c r="G143" s="146"/>
      <c r="H143" s="146"/>
    </row>
    <row r="144" spans="2:14" ht="13.2" customHeight="1" x14ac:dyDescent="0.45">
      <c r="C144" s="12"/>
      <c r="D144" s="13"/>
    </row>
    <row r="145" spans="2:14" ht="13.2" customHeight="1" x14ac:dyDescent="0.45">
      <c r="C145" s="10">
        <v>2</v>
      </c>
      <c r="D145" s="11" t="s">
        <v>102</v>
      </c>
      <c r="E145" s="147" t="str">
        <f>$E$5</f>
        <v>（ 　成年 ・ 少年　 ）　（ 　男子 ・ 女子　 ）</v>
      </c>
      <c r="F145" s="147"/>
      <c r="G145" s="147"/>
      <c r="H145" s="147"/>
      <c r="I145" s="8" t="s">
        <v>85</v>
      </c>
    </row>
    <row r="146" spans="2:14" ht="13.2" customHeight="1" x14ac:dyDescent="0.45">
      <c r="C146" s="12"/>
      <c r="D146" s="13"/>
      <c r="I146" s="12" t="s">
        <v>161</v>
      </c>
      <c r="J146" s="148">
        <f>$J$6</f>
        <v>0</v>
      </c>
      <c r="K146" s="148"/>
    </row>
    <row r="147" spans="2:14" ht="13.2" customHeight="1" x14ac:dyDescent="0.45">
      <c r="C147" s="10">
        <v>3</v>
      </c>
      <c r="D147" s="11" t="s">
        <v>103</v>
      </c>
      <c r="E147" s="147" t="str">
        <f>$E$7</f>
        <v>令和５年　　月　　日（　　）　～　　　月　　日（　　）</v>
      </c>
      <c r="F147" s="147"/>
      <c r="G147" s="147"/>
      <c r="H147" s="147"/>
    </row>
    <row r="148" spans="2:14" ht="13.2" customHeight="1" x14ac:dyDescent="0.45">
      <c r="C148" s="12"/>
      <c r="D148" s="13"/>
      <c r="I148" s="12" t="s">
        <v>162</v>
      </c>
      <c r="J148" s="148">
        <f>$J$8</f>
        <v>0</v>
      </c>
      <c r="K148" s="148"/>
    </row>
    <row r="149" spans="2:14" ht="13.2" customHeight="1" x14ac:dyDescent="0.45">
      <c r="C149" s="10">
        <v>4</v>
      </c>
      <c r="D149" s="11" t="s">
        <v>164</v>
      </c>
      <c r="E149" s="147">
        <f>$E$9</f>
        <v>0</v>
      </c>
      <c r="F149" s="147"/>
      <c r="G149" s="147"/>
      <c r="H149" s="147"/>
    </row>
    <row r="150" spans="2:14" ht="13.2" customHeight="1" x14ac:dyDescent="0.45">
      <c r="C150" s="12"/>
      <c r="D150" s="13"/>
    </row>
    <row r="151" spans="2:14" ht="13.2" customHeight="1" x14ac:dyDescent="0.45">
      <c r="C151" s="10">
        <v>5</v>
      </c>
      <c r="D151" s="11" t="s">
        <v>104</v>
      </c>
      <c r="E151" s="147" t="str">
        <f>$E$11</f>
        <v>監督　　　名　　・　　選手　　　名　　・　　計　　　名</v>
      </c>
      <c r="F151" s="147"/>
      <c r="G151" s="147"/>
      <c r="H151" s="147"/>
    </row>
    <row r="152" spans="2:14" ht="13.2" customHeight="1" x14ac:dyDescent="0.45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 x14ac:dyDescent="0.45">
      <c r="B153" s="133" t="s">
        <v>86</v>
      </c>
      <c r="C153" s="134"/>
      <c r="D153" s="31" t="s">
        <v>88</v>
      </c>
      <c r="E153" s="135" t="s">
        <v>71</v>
      </c>
      <c r="F153" s="138" t="s">
        <v>96</v>
      </c>
      <c r="G153" s="139"/>
      <c r="H153" s="32" t="s">
        <v>99</v>
      </c>
      <c r="I153" s="33" t="s">
        <v>92</v>
      </c>
      <c r="J153" s="32" t="s">
        <v>99</v>
      </c>
      <c r="K153" s="33" t="s">
        <v>92</v>
      </c>
    </row>
    <row r="154" spans="2:14" ht="10.8" customHeight="1" x14ac:dyDescent="0.45">
      <c r="B154" s="113"/>
      <c r="C154" s="114"/>
      <c r="D154" s="34" t="s">
        <v>89</v>
      </c>
      <c r="E154" s="136"/>
      <c r="F154" s="121"/>
      <c r="G154" s="140"/>
      <c r="H154" s="123" t="s">
        <v>173</v>
      </c>
      <c r="I154" s="125"/>
      <c r="J154" s="123" t="s">
        <v>100</v>
      </c>
      <c r="K154" s="125"/>
    </row>
    <row r="155" spans="2:14" ht="10.8" customHeight="1" x14ac:dyDescent="0.45">
      <c r="B155" s="115"/>
      <c r="C155" s="116"/>
      <c r="D155" s="35" t="s">
        <v>90</v>
      </c>
      <c r="E155" s="137"/>
      <c r="F155" s="122"/>
      <c r="G155" s="141"/>
      <c r="H155" s="36" t="s">
        <v>171</v>
      </c>
      <c r="I155" s="37"/>
      <c r="J155" s="36" t="s">
        <v>174</v>
      </c>
      <c r="K155" s="37"/>
    </row>
    <row r="156" spans="2:14" ht="10.8" customHeight="1" x14ac:dyDescent="0.45">
      <c r="B156" s="130" t="s">
        <v>91</v>
      </c>
      <c r="C156" s="90">
        <v>1</v>
      </c>
      <c r="D156" s="81" t="str">
        <f>IFERROR(VLOOKUP($N156,入力シート!$A$3:$U$52,6)&amp;"","")</f>
        <v/>
      </c>
      <c r="E156" s="93" t="str">
        <f>IFERROR(VLOOKUP($N156,入力シート!$A$3:$U$52,7)&amp;"","")</f>
        <v/>
      </c>
      <c r="F156" s="96" t="str">
        <f>IFERROR(VLOOKUP($N156,入力シート!$A$3:$U$52,11)&amp;"","")</f>
        <v/>
      </c>
      <c r="G156" s="126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5"/>
    </row>
    <row r="157" spans="2:14" ht="10.8" customHeight="1" x14ac:dyDescent="0.45">
      <c r="B157" s="131"/>
      <c r="C157" s="91"/>
      <c r="D157" s="100" t="str">
        <f>IFERROR(VLOOKUP($N156,入力シート!$A$3:$U$52,5)&amp;"","")</f>
        <v/>
      </c>
      <c r="E157" s="94" t="e">
        <f>VLOOKUP($N$16,入力シート!$A$3:$U$52,6)</f>
        <v>#N/A</v>
      </c>
      <c r="F157" s="97" t="e">
        <f>VLOOKUP($N$16,入力シート!$A$3:$U$52,6)</f>
        <v>#N/A</v>
      </c>
      <c r="G157" s="127"/>
      <c r="H157" s="102" t="str">
        <f>IFERROR(VLOOKUP($N156,入力シート!$A$3:$U$52,15)&amp;"","")</f>
        <v/>
      </c>
      <c r="I157" s="103" t="e">
        <f>VLOOKUP($N$16,入力シート!$A$3:$U$52,6)</f>
        <v>#N/A</v>
      </c>
      <c r="J157" s="102" t="str">
        <f>IFERROR(VLOOKUP($N156,入力シート!$A$3:$U$52,18)&amp;"","")</f>
        <v/>
      </c>
      <c r="K157" s="106" t="e">
        <f>VLOOKUP($N$16,入力シート!$A$3:$U$52,6)</f>
        <v>#N/A</v>
      </c>
      <c r="N157" s="145"/>
    </row>
    <row r="158" spans="2:14" ht="10.8" customHeight="1" x14ac:dyDescent="0.45">
      <c r="B158" s="131"/>
      <c r="C158" s="91"/>
      <c r="D158" s="101" t="e">
        <f>VLOOKUP($N$16,入力シート!$A$3:$U$52,6)</f>
        <v>#N/A</v>
      </c>
      <c r="E158" s="94" t="e">
        <f>VLOOKUP($N$16,入力シート!$A$3:$U$52,5)</f>
        <v>#N/A</v>
      </c>
      <c r="F158" s="97" t="e">
        <f>VLOOKUP($N$16,入力シート!$A$3:$U$52,5)</f>
        <v>#N/A</v>
      </c>
      <c r="G158" s="127"/>
      <c r="H158" s="102" t="e">
        <f>VLOOKUP($N$16,入力シート!$A$3:$U$52,5)</f>
        <v>#N/A</v>
      </c>
      <c r="I158" s="103" t="e">
        <f>VLOOKUP($N$16,入力シート!$A$3:$U$52,5)</f>
        <v>#N/A</v>
      </c>
      <c r="J158" s="102" t="e">
        <f>VLOOKUP($N$16,入力シート!$A$3:$U$52,5)</f>
        <v>#N/A</v>
      </c>
      <c r="K158" s="106" t="e">
        <f>VLOOKUP($N$16,入力シート!$A$3:$U$52,5)</f>
        <v>#N/A</v>
      </c>
      <c r="N158" s="145"/>
    </row>
    <row r="159" spans="2:14" ht="10.8" customHeight="1" x14ac:dyDescent="0.45">
      <c r="B159" s="131"/>
      <c r="C159" s="91"/>
      <c r="D159" s="25" t="str">
        <f>IFERROR(IF(VLOOKUP($N156,入力シート!$A$3:$U$52,8)=0,"",VLOOKUP($N156,入力シート!$A$3:$U$52,8)),"")</f>
        <v/>
      </c>
      <c r="E159" s="95" t="e">
        <f>VLOOKUP($N$16,入力シート!$A$3:$U$52,6)</f>
        <v>#N/A</v>
      </c>
      <c r="F159" s="98" t="e">
        <f>VLOOKUP($N$16,入力シート!$A$3:$U$52,6)</f>
        <v>#N/A</v>
      </c>
      <c r="G159" s="132"/>
      <c r="H159" s="64" t="s">
        <v>170</v>
      </c>
      <c r="I159" s="65" t="str">
        <f>IFERROR(VLOOKUP($N156,入力シート!$A$3:$U$52,20)&amp;"","")</f>
        <v/>
      </c>
      <c r="J159" s="78" t="s">
        <v>172</v>
      </c>
      <c r="K159" s="66" t="str">
        <f>IFERROR(VLOOKUP($N156,入力シート!$A$3:$U$52,21)&amp;"","")</f>
        <v/>
      </c>
      <c r="N159" s="145"/>
    </row>
    <row r="160" spans="2:14" ht="10.8" customHeight="1" x14ac:dyDescent="0.45">
      <c r="B160" s="131"/>
      <c r="C160" s="90">
        <v>2</v>
      </c>
      <c r="D160" s="81" t="str">
        <f>IFERROR(VLOOKUP($N160,入力シート!$A$3:$U$52,6)&amp;"","")</f>
        <v/>
      </c>
      <c r="E160" s="93" t="str">
        <f>IFERROR(VLOOKUP($N160,入力シート!$A$3:$U$52,7)&amp;"","")</f>
        <v/>
      </c>
      <c r="F160" s="96" t="str">
        <f>IFERROR(VLOOKUP($N160,入力シート!$A$3:$U$52,11)&amp;"","")</f>
        <v/>
      </c>
      <c r="G160" s="126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5"/>
    </row>
    <row r="161" spans="2:14" ht="10.8" customHeight="1" x14ac:dyDescent="0.45">
      <c r="B161" s="131"/>
      <c r="C161" s="91"/>
      <c r="D161" s="100" t="str">
        <f>IFERROR(VLOOKUP($N160,入力シート!$A$3:$U$52,5)&amp;"","")</f>
        <v/>
      </c>
      <c r="E161" s="94" t="e">
        <f>VLOOKUP($N$16,入力シート!$A$3:$U$52,6)</f>
        <v>#N/A</v>
      </c>
      <c r="F161" s="97" t="e">
        <f>VLOOKUP($N$16,入力シート!$A$3:$U$52,6)</f>
        <v>#N/A</v>
      </c>
      <c r="G161" s="127"/>
      <c r="H161" s="102" t="str">
        <f>IFERROR(VLOOKUP($N160,入力シート!$A$3:$U$52,15)&amp;"","")</f>
        <v/>
      </c>
      <c r="I161" s="103" t="e">
        <f>VLOOKUP($N$16,入力シート!$A$3:$U$52,6)</f>
        <v>#N/A</v>
      </c>
      <c r="J161" s="102" t="str">
        <f>IFERROR(VLOOKUP($N160,入力シート!$A$3:$U$52,18)&amp;"","")</f>
        <v/>
      </c>
      <c r="K161" s="106" t="e">
        <f>VLOOKUP($N$16,入力シート!$A$3:$U$52,6)</f>
        <v>#N/A</v>
      </c>
      <c r="N161" s="145"/>
    </row>
    <row r="162" spans="2:14" ht="10.8" customHeight="1" x14ac:dyDescent="0.45">
      <c r="B162" s="131"/>
      <c r="C162" s="91"/>
      <c r="D162" s="101" t="e">
        <f>VLOOKUP($N$16,入力シート!$A$3:$U$52,6)</f>
        <v>#N/A</v>
      </c>
      <c r="E162" s="94" t="e">
        <f>VLOOKUP($N$16,入力シート!$A$3:$U$52,5)</f>
        <v>#N/A</v>
      </c>
      <c r="F162" s="97" t="e">
        <f>VLOOKUP($N$16,入力シート!$A$3:$U$52,5)</f>
        <v>#N/A</v>
      </c>
      <c r="G162" s="127"/>
      <c r="H162" s="104" t="e">
        <f>VLOOKUP($N$16,入力シート!$A$3:$U$52,5)</f>
        <v>#N/A</v>
      </c>
      <c r="I162" s="105" t="e">
        <f>VLOOKUP($N$16,入力シート!$A$3:$U$52,5)</f>
        <v>#N/A</v>
      </c>
      <c r="J162" s="104" t="e">
        <f>VLOOKUP($N$16,入力シート!$A$3:$U$52,5)</f>
        <v>#N/A</v>
      </c>
      <c r="K162" s="107" t="e">
        <f>VLOOKUP($N$16,入力シート!$A$3:$U$52,5)</f>
        <v>#N/A</v>
      </c>
      <c r="N162" s="145"/>
    </row>
    <row r="163" spans="2:14" ht="10.8" customHeight="1" thickBot="1" x14ac:dyDescent="0.5">
      <c r="B163" s="131"/>
      <c r="C163" s="91"/>
      <c r="D163" s="25" t="str">
        <f>IFERROR(IF(VLOOKUP($N160,入力シート!$A$3:$U$52,8)=0,"",VLOOKUP($N160,入力シート!$A$3:$U$52,8)),"")</f>
        <v/>
      </c>
      <c r="E163" s="94" t="e">
        <f>VLOOKUP($N$16,入力シート!$A$3:$U$52,6)</f>
        <v>#N/A</v>
      </c>
      <c r="F163" s="97" t="e">
        <f>VLOOKUP($N$16,入力シート!$A$3:$U$52,6)</f>
        <v>#N/A</v>
      </c>
      <c r="G163" s="127"/>
      <c r="H163" s="27" t="s">
        <v>170</v>
      </c>
      <c r="I163" s="68" t="str">
        <f>IFERROR(VLOOKUP($N160,入力シート!$A$3:$U$52,20)&amp;"","")</f>
        <v/>
      </c>
      <c r="J163" s="79" t="s">
        <v>172</v>
      </c>
      <c r="K163" s="72" t="str">
        <f>IFERROR(VLOOKUP($N160,入力シート!$A$3:$U$52,21)&amp;"","")</f>
        <v/>
      </c>
      <c r="N163" s="145"/>
    </row>
    <row r="164" spans="2:14" ht="10.8" customHeight="1" thickTop="1" x14ac:dyDescent="0.45">
      <c r="B164" s="111" t="s">
        <v>86</v>
      </c>
      <c r="C164" s="112"/>
      <c r="D164" s="38" t="s">
        <v>88</v>
      </c>
      <c r="E164" s="117" t="s">
        <v>71</v>
      </c>
      <c r="F164" s="120" t="s">
        <v>96</v>
      </c>
      <c r="G164" s="117" t="s">
        <v>74</v>
      </c>
      <c r="H164" s="39" t="s">
        <v>99</v>
      </c>
      <c r="I164" s="74" t="s">
        <v>92</v>
      </c>
      <c r="J164" s="69" t="s">
        <v>99</v>
      </c>
      <c r="K164" s="70" t="s">
        <v>92</v>
      </c>
      <c r="N164" s="19"/>
    </row>
    <row r="165" spans="2:14" ht="10.8" customHeight="1" x14ac:dyDescent="0.45">
      <c r="B165" s="113"/>
      <c r="C165" s="114"/>
      <c r="D165" s="34" t="s">
        <v>89</v>
      </c>
      <c r="E165" s="118"/>
      <c r="F165" s="121"/>
      <c r="G165" s="118"/>
      <c r="H165" s="123" t="s">
        <v>173</v>
      </c>
      <c r="I165" s="124"/>
      <c r="J165" s="123" t="s">
        <v>100</v>
      </c>
      <c r="K165" s="125"/>
      <c r="N165" s="19"/>
    </row>
    <row r="166" spans="2:14" ht="10.8" customHeight="1" x14ac:dyDescent="0.45">
      <c r="B166" s="115"/>
      <c r="C166" s="116"/>
      <c r="D166" s="35" t="s">
        <v>90</v>
      </c>
      <c r="E166" s="119"/>
      <c r="F166" s="122"/>
      <c r="G166" s="119"/>
      <c r="H166" s="36" t="s">
        <v>171</v>
      </c>
      <c r="I166" s="75"/>
      <c r="J166" s="36" t="s">
        <v>174</v>
      </c>
      <c r="K166" s="37"/>
      <c r="N166" s="19"/>
    </row>
    <row r="167" spans="2:14" ht="10.8" customHeight="1" x14ac:dyDescent="0.45">
      <c r="B167" s="108" t="s">
        <v>93</v>
      </c>
      <c r="C167" s="91">
        <v>1</v>
      </c>
      <c r="D167" s="81" t="str">
        <f>IFERROR(VLOOKUP($N167,入力シート!$A$3:$U$52,6)&amp;"","")</f>
        <v/>
      </c>
      <c r="E167" s="93" t="str">
        <f>IFERROR(VLOOKUP($N167,入力シート!$A$3:$U$52,7)&amp;"","")</f>
        <v/>
      </c>
      <c r="F167" s="96" t="str">
        <f>IFERROR(VLOOKUP($N167,入力シート!$A$3:$U$52,11)&amp;"","")</f>
        <v/>
      </c>
      <c r="G167" s="93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5"/>
    </row>
    <row r="168" spans="2:14" ht="10.8" customHeight="1" x14ac:dyDescent="0.45">
      <c r="B168" s="109"/>
      <c r="C168" s="91"/>
      <c r="D168" s="100" t="str">
        <f>IFERROR(VLOOKUP($N167,入力シート!$A$3:$U$52,5)&amp;"","")</f>
        <v/>
      </c>
      <c r="E168" s="94" t="e">
        <f>VLOOKUP($N$16,入力シート!$A$3:$U$52,6)</f>
        <v>#N/A</v>
      </c>
      <c r="F168" s="97" t="e">
        <f>VLOOKUP($N$16,入力シート!$A$3:$U$52,6)</f>
        <v>#N/A</v>
      </c>
      <c r="G168" s="94" t="e">
        <f>VLOOKUP($N$16,入力シート!$A$3:$U$52,6)</f>
        <v>#N/A</v>
      </c>
      <c r="H168" s="102" t="str">
        <f>IFERROR(VLOOKUP($N167,入力シート!$A$3:$U$52,15)&amp;"","")</f>
        <v/>
      </c>
      <c r="I168" s="103" t="e">
        <f>VLOOKUP($N$16,入力シート!$A$3:$U$52,6)</f>
        <v>#N/A</v>
      </c>
      <c r="J168" s="102" t="str">
        <f>IFERROR(VLOOKUP($N167,入力シート!$A$3:$U$52,18)&amp;"","")</f>
        <v/>
      </c>
      <c r="K168" s="106" t="e">
        <f>VLOOKUP($N$16,入力シート!$A$3:$U$52,6)</f>
        <v>#N/A</v>
      </c>
      <c r="N168" s="145"/>
    </row>
    <row r="169" spans="2:14" ht="10.8" customHeight="1" x14ac:dyDescent="0.45">
      <c r="B169" s="109"/>
      <c r="C169" s="91"/>
      <c r="D169" s="101" t="e">
        <f>VLOOKUP($N$16,入力シート!$A$3:$U$52,6)</f>
        <v>#N/A</v>
      </c>
      <c r="E169" s="94" t="e">
        <f>VLOOKUP($N$16,入力シート!$A$3:$U$52,5)</f>
        <v>#N/A</v>
      </c>
      <c r="F169" s="97" t="e">
        <f>VLOOKUP($N$16,入力シート!$A$3:$U$52,5)</f>
        <v>#N/A</v>
      </c>
      <c r="G169" s="94" t="e">
        <f>VLOOKUP($N$16,入力シート!$A$3:$U$52,5)</f>
        <v>#N/A</v>
      </c>
      <c r="H169" s="102" t="e">
        <f>VLOOKUP($N$16,入力シート!$A$3:$U$52,5)</f>
        <v>#N/A</v>
      </c>
      <c r="I169" s="103" t="e">
        <f>VLOOKUP($N$16,入力シート!$A$3:$U$52,5)</f>
        <v>#N/A</v>
      </c>
      <c r="J169" s="102" t="e">
        <f>VLOOKUP($N$16,入力シート!$A$3:$U$52,5)</f>
        <v>#N/A</v>
      </c>
      <c r="K169" s="106" t="e">
        <f>VLOOKUP($N$16,入力シート!$A$3:$U$52,5)</f>
        <v>#N/A</v>
      </c>
      <c r="N169" s="145"/>
    </row>
    <row r="170" spans="2:14" ht="10.8" customHeight="1" x14ac:dyDescent="0.45">
      <c r="B170" s="109"/>
      <c r="C170" s="92"/>
      <c r="D170" s="25" t="str">
        <f>IFERROR(IF(VLOOKUP($N167,入力シート!$A$3:$U$52,8)=0,"",VLOOKUP($N167,入力シート!$A$3:$U$52,8)),"")</f>
        <v/>
      </c>
      <c r="E170" s="95" t="e">
        <f>VLOOKUP($N$16,入力シート!$A$3:$U$52,6)</f>
        <v>#N/A</v>
      </c>
      <c r="F170" s="98" t="e">
        <f>VLOOKUP($N$16,入力シート!$A$3:$U$52,6)</f>
        <v>#N/A</v>
      </c>
      <c r="G170" s="95" t="e">
        <f>VLOOKUP($N$16,入力シート!$A$3:$U$52,6)</f>
        <v>#N/A</v>
      </c>
      <c r="H170" s="71" t="s">
        <v>170</v>
      </c>
      <c r="I170" s="65" t="str">
        <f>IFERROR(VLOOKUP($N167,入力シート!$A$3:$U$52,20)&amp;"","")</f>
        <v/>
      </c>
      <c r="J170" s="80" t="s">
        <v>172</v>
      </c>
      <c r="K170" s="66" t="str">
        <f>IFERROR(VLOOKUP($N167,入力シート!$A$3:$U$52,21)&amp;"","")</f>
        <v/>
      </c>
      <c r="N170" s="145"/>
    </row>
    <row r="171" spans="2:14" ht="10.8" customHeight="1" x14ac:dyDescent="0.45">
      <c r="B171" s="109"/>
      <c r="C171" s="90">
        <v>2</v>
      </c>
      <c r="D171" s="81" t="str">
        <f>IFERROR(VLOOKUP($N171,入力シート!$A$3:$U$52,6)&amp;"","")</f>
        <v/>
      </c>
      <c r="E171" s="93" t="str">
        <f>IFERROR(VLOOKUP($N171,入力シート!$A$3:$U$52,7)&amp;"","")</f>
        <v/>
      </c>
      <c r="F171" s="96" t="str">
        <f>IFERROR(VLOOKUP($N171,入力シート!$A$3:$U$52,11)&amp;"","")</f>
        <v/>
      </c>
      <c r="G171" s="93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5"/>
    </row>
    <row r="172" spans="2:14" ht="10.8" customHeight="1" x14ac:dyDescent="0.45">
      <c r="B172" s="109"/>
      <c r="C172" s="91"/>
      <c r="D172" s="100" t="str">
        <f>IFERROR(VLOOKUP($N171,入力シート!$A$3:$U$52,5)&amp;"","")</f>
        <v/>
      </c>
      <c r="E172" s="94" t="e">
        <f>VLOOKUP($N$16,入力シート!$A$3:$U$52,6)</f>
        <v>#N/A</v>
      </c>
      <c r="F172" s="97" t="e">
        <f>VLOOKUP($N$16,入力シート!$A$3:$U$52,6)</f>
        <v>#N/A</v>
      </c>
      <c r="G172" s="94" t="e">
        <f>VLOOKUP($N$16,入力シート!$A$3:$U$52,6)</f>
        <v>#N/A</v>
      </c>
      <c r="H172" s="102" t="str">
        <f>IFERROR(VLOOKUP($N171,入力シート!$A$3:$U$52,15)&amp;"","")</f>
        <v/>
      </c>
      <c r="I172" s="103" t="e">
        <f>VLOOKUP($N$16,入力シート!$A$3:$U$52,6)</f>
        <v>#N/A</v>
      </c>
      <c r="J172" s="102" t="str">
        <f>IFERROR(VLOOKUP($N171,入力シート!$A$3:$U$52,18)&amp;"","")</f>
        <v/>
      </c>
      <c r="K172" s="106" t="e">
        <f>VLOOKUP($N$16,入力シート!$A$3:$U$52,6)</f>
        <v>#N/A</v>
      </c>
      <c r="N172" s="145"/>
    </row>
    <row r="173" spans="2:14" ht="10.8" customHeight="1" x14ac:dyDescent="0.45">
      <c r="B173" s="109"/>
      <c r="C173" s="91"/>
      <c r="D173" s="101" t="e">
        <f>VLOOKUP($N$16,入力シート!$A$3:$U$52,6)</f>
        <v>#N/A</v>
      </c>
      <c r="E173" s="94" t="e">
        <f>VLOOKUP($N$16,入力シート!$A$3:$U$52,5)</f>
        <v>#N/A</v>
      </c>
      <c r="F173" s="97" t="e">
        <f>VLOOKUP($N$16,入力シート!$A$3:$U$52,5)</f>
        <v>#N/A</v>
      </c>
      <c r="G173" s="94" t="e">
        <f>VLOOKUP($N$16,入力シート!$A$3:$U$52,5)</f>
        <v>#N/A</v>
      </c>
      <c r="H173" s="104" t="e">
        <f>VLOOKUP($N$16,入力シート!$A$3:$U$52,5)</f>
        <v>#N/A</v>
      </c>
      <c r="I173" s="105" t="e">
        <f>VLOOKUP($N$16,入力シート!$A$3:$U$52,5)</f>
        <v>#N/A</v>
      </c>
      <c r="J173" s="104" t="e">
        <f>VLOOKUP($N$16,入力シート!$A$3:$U$52,5)</f>
        <v>#N/A</v>
      </c>
      <c r="K173" s="107" t="e">
        <f>VLOOKUP($N$16,入力シート!$A$3:$U$52,5)</f>
        <v>#N/A</v>
      </c>
      <c r="N173" s="145"/>
    </row>
    <row r="174" spans="2:14" ht="10.8" customHeight="1" x14ac:dyDescent="0.45">
      <c r="B174" s="109"/>
      <c r="C174" s="92"/>
      <c r="D174" s="25" t="str">
        <f>IFERROR(IF(VLOOKUP($N171,入力シート!$A$3:$U$52,8)=0,"",VLOOKUP($N171,入力シート!$A$3:$U$52,8)),"")</f>
        <v/>
      </c>
      <c r="E174" s="95" t="e">
        <f>VLOOKUP($N$16,入力シート!$A$3:$U$52,6)</f>
        <v>#N/A</v>
      </c>
      <c r="F174" s="98" t="e">
        <f>VLOOKUP($N$16,入力シート!$A$3:$U$52,6)</f>
        <v>#N/A</v>
      </c>
      <c r="G174" s="95" t="e">
        <f>VLOOKUP($N$16,入力シート!$A$3:$U$52,6)</f>
        <v>#N/A</v>
      </c>
      <c r="H174" s="28" t="s">
        <v>170</v>
      </c>
      <c r="I174" s="67" t="str">
        <f>IFERROR(VLOOKUP($N171,入力シート!$A$3:$U$52,20)&amp;"","")</f>
        <v/>
      </c>
      <c r="J174" s="29" t="s">
        <v>172</v>
      </c>
      <c r="K174" s="26" t="str">
        <f>IFERROR(VLOOKUP($N171,入力シート!$A$3:$U$52,21)&amp;"","")</f>
        <v/>
      </c>
      <c r="N174" s="145"/>
    </row>
    <row r="175" spans="2:14" ht="10.8" customHeight="1" x14ac:dyDescent="0.45">
      <c r="B175" s="109"/>
      <c r="C175" s="91">
        <v>3</v>
      </c>
      <c r="D175" s="81" t="str">
        <f>IFERROR(VLOOKUP($N175,入力シート!$A$3:$U$52,6)&amp;"","")</f>
        <v/>
      </c>
      <c r="E175" s="93" t="str">
        <f>IFERROR(VLOOKUP($N175,入力シート!$A$3:$U$52,7)&amp;"","")</f>
        <v/>
      </c>
      <c r="F175" s="96" t="str">
        <f>IFERROR(VLOOKUP($N175,入力シート!$A$3:$U$52,11)&amp;"","")</f>
        <v/>
      </c>
      <c r="G175" s="93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5"/>
    </row>
    <row r="176" spans="2:14" ht="10.8" customHeight="1" x14ac:dyDescent="0.45">
      <c r="B176" s="109"/>
      <c r="C176" s="91"/>
      <c r="D176" s="100" t="str">
        <f>IFERROR(VLOOKUP($N175,入力シート!$A$3:$U$52,5)&amp;"","")</f>
        <v/>
      </c>
      <c r="E176" s="94" t="e">
        <f>VLOOKUP($N$16,入力シート!$A$3:$U$52,6)</f>
        <v>#N/A</v>
      </c>
      <c r="F176" s="97" t="e">
        <f>VLOOKUP($N$16,入力シート!$A$3:$U$52,6)</f>
        <v>#N/A</v>
      </c>
      <c r="G176" s="94" t="e">
        <f>VLOOKUP($N$16,入力シート!$A$3:$U$52,6)</f>
        <v>#N/A</v>
      </c>
      <c r="H176" s="102" t="str">
        <f>IFERROR(VLOOKUP($N175,入力シート!$A$3:$U$52,15)&amp;"","")</f>
        <v/>
      </c>
      <c r="I176" s="103" t="e">
        <f>VLOOKUP($N$16,入力シート!$A$3:$U$52,6)</f>
        <v>#N/A</v>
      </c>
      <c r="J176" s="102" t="str">
        <f>IFERROR(VLOOKUP($N175,入力シート!$A$3:$U$52,18)&amp;"","")</f>
        <v/>
      </c>
      <c r="K176" s="106" t="e">
        <f>VLOOKUP($N$16,入力シート!$A$3:$U$52,6)</f>
        <v>#N/A</v>
      </c>
      <c r="N176" s="145"/>
    </row>
    <row r="177" spans="2:14" ht="10.8" customHeight="1" x14ac:dyDescent="0.45">
      <c r="B177" s="109"/>
      <c r="C177" s="91"/>
      <c r="D177" s="101" t="e">
        <f>VLOOKUP($N$16,入力シート!$A$3:$U$52,6)</f>
        <v>#N/A</v>
      </c>
      <c r="E177" s="94" t="e">
        <f>VLOOKUP($N$16,入力シート!$A$3:$U$52,5)</f>
        <v>#N/A</v>
      </c>
      <c r="F177" s="97" t="e">
        <f>VLOOKUP($N$16,入力シート!$A$3:$U$52,5)</f>
        <v>#N/A</v>
      </c>
      <c r="G177" s="94" t="e">
        <f>VLOOKUP($N$16,入力シート!$A$3:$U$52,5)</f>
        <v>#N/A</v>
      </c>
      <c r="H177" s="102" t="e">
        <f>VLOOKUP($N$16,入力シート!$A$3:$U$52,5)</f>
        <v>#N/A</v>
      </c>
      <c r="I177" s="103" t="e">
        <f>VLOOKUP($N$16,入力シート!$A$3:$U$52,5)</f>
        <v>#N/A</v>
      </c>
      <c r="J177" s="102" t="e">
        <f>VLOOKUP($N$16,入力シート!$A$3:$U$52,5)</f>
        <v>#N/A</v>
      </c>
      <c r="K177" s="106" t="e">
        <f>VLOOKUP($N$16,入力シート!$A$3:$U$52,5)</f>
        <v>#N/A</v>
      </c>
      <c r="N177" s="145"/>
    </row>
    <row r="178" spans="2:14" ht="10.8" customHeight="1" x14ac:dyDescent="0.45">
      <c r="B178" s="109"/>
      <c r="C178" s="92"/>
      <c r="D178" s="25" t="str">
        <f>IFERROR(IF(VLOOKUP($N175,入力シート!$A$3:$U$52,8)=0,"",VLOOKUP($N175,入力シート!$A$3:$U$52,8)),"")</f>
        <v/>
      </c>
      <c r="E178" s="95" t="e">
        <f>VLOOKUP($N$16,入力シート!$A$3:$U$52,6)</f>
        <v>#N/A</v>
      </c>
      <c r="F178" s="98" t="e">
        <f>VLOOKUP($N$16,入力シート!$A$3:$U$52,6)</f>
        <v>#N/A</v>
      </c>
      <c r="G178" s="95" t="e">
        <f>VLOOKUP($N$16,入力シート!$A$3:$U$52,6)</f>
        <v>#N/A</v>
      </c>
      <c r="H178" s="71" t="s">
        <v>170</v>
      </c>
      <c r="I178" s="65" t="str">
        <f>IFERROR(VLOOKUP($N175,入力シート!$A$3:$U$52,20)&amp;"","")</f>
        <v/>
      </c>
      <c r="J178" s="80" t="s">
        <v>172</v>
      </c>
      <c r="K178" s="66" t="str">
        <f>IFERROR(VLOOKUP($N175,入力シート!$A$3:$U$52,21)&amp;"","")</f>
        <v/>
      </c>
      <c r="N178" s="145"/>
    </row>
    <row r="179" spans="2:14" ht="10.8" customHeight="1" x14ac:dyDescent="0.45">
      <c r="B179" s="109"/>
      <c r="C179" s="90">
        <v>4</v>
      </c>
      <c r="D179" s="81" t="str">
        <f>IFERROR(VLOOKUP($N179,入力シート!$A$3:$U$52,6)&amp;"","")</f>
        <v/>
      </c>
      <c r="E179" s="93" t="str">
        <f>IFERROR(VLOOKUP($N179,入力シート!$A$3:$U$52,7)&amp;"","")</f>
        <v/>
      </c>
      <c r="F179" s="96" t="str">
        <f>IFERROR(VLOOKUP($N179,入力シート!$A$3:$U$52,11)&amp;"","")</f>
        <v/>
      </c>
      <c r="G179" s="93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5"/>
    </row>
    <row r="180" spans="2:14" ht="10.8" customHeight="1" x14ac:dyDescent="0.45">
      <c r="B180" s="109"/>
      <c r="C180" s="91"/>
      <c r="D180" s="100" t="str">
        <f>IFERROR(VLOOKUP($N179,入力シート!$A$3:$U$52,5)&amp;"","")</f>
        <v/>
      </c>
      <c r="E180" s="94" t="e">
        <f>VLOOKUP($N$16,入力シート!$A$3:$U$52,6)</f>
        <v>#N/A</v>
      </c>
      <c r="F180" s="97" t="e">
        <f>VLOOKUP($N$16,入力シート!$A$3:$U$52,6)</f>
        <v>#N/A</v>
      </c>
      <c r="G180" s="94" t="e">
        <f>VLOOKUP($N$16,入力シート!$A$3:$U$52,6)</f>
        <v>#N/A</v>
      </c>
      <c r="H180" s="102" t="str">
        <f>IFERROR(VLOOKUP($N179,入力シート!$A$3:$U$52,15)&amp;"","")</f>
        <v/>
      </c>
      <c r="I180" s="103" t="e">
        <f>VLOOKUP($N$16,入力シート!$A$3:$U$52,6)</f>
        <v>#N/A</v>
      </c>
      <c r="J180" s="102" t="str">
        <f>IFERROR(VLOOKUP($N179,入力シート!$A$3:$U$52,18)&amp;"","")</f>
        <v/>
      </c>
      <c r="K180" s="106" t="e">
        <f>VLOOKUP($N$16,入力シート!$A$3:$U$52,6)</f>
        <v>#N/A</v>
      </c>
      <c r="N180" s="145"/>
    </row>
    <row r="181" spans="2:14" ht="10.8" customHeight="1" x14ac:dyDescent="0.45">
      <c r="B181" s="109"/>
      <c r="C181" s="91"/>
      <c r="D181" s="101" t="e">
        <f>VLOOKUP($N$16,入力シート!$A$3:$U$52,6)</f>
        <v>#N/A</v>
      </c>
      <c r="E181" s="94" t="e">
        <f>VLOOKUP($N$16,入力シート!$A$3:$U$52,5)</f>
        <v>#N/A</v>
      </c>
      <c r="F181" s="97" t="e">
        <f>VLOOKUP($N$16,入力シート!$A$3:$U$52,5)</f>
        <v>#N/A</v>
      </c>
      <c r="G181" s="94" t="e">
        <f>VLOOKUP($N$16,入力シート!$A$3:$U$52,5)</f>
        <v>#N/A</v>
      </c>
      <c r="H181" s="104" t="e">
        <f>VLOOKUP($N$16,入力シート!$A$3:$U$52,5)</f>
        <v>#N/A</v>
      </c>
      <c r="I181" s="105" t="e">
        <f>VLOOKUP($N$16,入力シート!$A$3:$U$52,5)</f>
        <v>#N/A</v>
      </c>
      <c r="J181" s="104" t="e">
        <f>VLOOKUP($N$16,入力シート!$A$3:$U$52,5)</f>
        <v>#N/A</v>
      </c>
      <c r="K181" s="107" t="e">
        <f>VLOOKUP($N$16,入力シート!$A$3:$U$52,5)</f>
        <v>#N/A</v>
      </c>
      <c r="N181" s="145"/>
    </row>
    <row r="182" spans="2:14" ht="10.8" customHeight="1" x14ac:dyDescent="0.45">
      <c r="B182" s="109"/>
      <c r="C182" s="92"/>
      <c r="D182" s="25" t="str">
        <f>IFERROR(IF(VLOOKUP($N179,入力シート!$A$3:$U$52,8)=0,"",VLOOKUP($N179,入力シート!$A$3:$U$52,8)),"")</f>
        <v/>
      </c>
      <c r="E182" s="95" t="e">
        <f>VLOOKUP($N$16,入力シート!$A$3:$U$52,6)</f>
        <v>#N/A</v>
      </c>
      <c r="F182" s="98" t="e">
        <f>VLOOKUP($N$16,入力シート!$A$3:$U$52,6)</f>
        <v>#N/A</v>
      </c>
      <c r="G182" s="95" t="e">
        <f>VLOOKUP($N$16,入力シート!$A$3:$U$52,6)</f>
        <v>#N/A</v>
      </c>
      <c r="H182" s="28" t="s">
        <v>170</v>
      </c>
      <c r="I182" s="67" t="str">
        <f>IFERROR(VLOOKUP($N179,入力シート!$A$3:$U$52,20)&amp;"","")</f>
        <v/>
      </c>
      <c r="J182" s="29" t="s">
        <v>172</v>
      </c>
      <c r="K182" s="26" t="str">
        <f>IFERROR(VLOOKUP($N179,入力シート!$A$3:$U$52,21)&amp;"","")</f>
        <v/>
      </c>
      <c r="N182" s="145"/>
    </row>
    <row r="183" spans="2:14" ht="10.8" customHeight="1" x14ac:dyDescent="0.45">
      <c r="B183" s="109"/>
      <c r="C183" s="91">
        <v>5</v>
      </c>
      <c r="D183" s="81" t="str">
        <f>IFERROR(VLOOKUP($N183,入力シート!$A$3:$U$52,6)&amp;"","")</f>
        <v/>
      </c>
      <c r="E183" s="93" t="str">
        <f>IFERROR(VLOOKUP($N183,入力シート!$A$3:$U$52,7)&amp;"","")</f>
        <v/>
      </c>
      <c r="F183" s="96" t="str">
        <f>IFERROR(VLOOKUP($N183,入力シート!$A$3:$U$52,11)&amp;"","")</f>
        <v/>
      </c>
      <c r="G183" s="93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5"/>
    </row>
    <row r="184" spans="2:14" ht="10.8" customHeight="1" x14ac:dyDescent="0.45">
      <c r="B184" s="109"/>
      <c r="C184" s="91"/>
      <c r="D184" s="100" t="str">
        <f>IFERROR(VLOOKUP($N183,入力シート!$A$3:$U$52,5)&amp;"","")</f>
        <v/>
      </c>
      <c r="E184" s="94" t="e">
        <f>VLOOKUP($N$16,入力シート!$A$3:$U$52,6)</f>
        <v>#N/A</v>
      </c>
      <c r="F184" s="97" t="e">
        <f>VLOOKUP($N$16,入力シート!$A$3:$U$52,6)</f>
        <v>#N/A</v>
      </c>
      <c r="G184" s="94" t="e">
        <f>VLOOKUP($N$16,入力シート!$A$3:$U$52,6)</f>
        <v>#N/A</v>
      </c>
      <c r="H184" s="102" t="str">
        <f>IFERROR(VLOOKUP($N183,入力シート!$A$3:$U$52,15)&amp;"","")</f>
        <v/>
      </c>
      <c r="I184" s="103" t="e">
        <f>VLOOKUP($N$16,入力シート!$A$3:$U$52,6)</f>
        <v>#N/A</v>
      </c>
      <c r="J184" s="102" t="str">
        <f>IFERROR(VLOOKUP($N183,入力シート!$A$3:$U$52,18)&amp;"","")</f>
        <v/>
      </c>
      <c r="K184" s="106" t="e">
        <f>VLOOKUP($N$16,入力シート!$A$3:$U$52,6)</f>
        <v>#N/A</v>
      </c>
      <c r="N184" s="145"/>
    </row>
    <row r="185" spans="2:14" ht="10.8" customHeight="1" x14ac:dyDescent="0.45">
      <c r="B185" s="109"/>
      <c r="C185" s="91"/>
      <c r="D185" s="101" t="e">
        <f>VLOOKUP($N$16,入力シート!$A$3:$U$52,6)</f>
        <v>#N/A</v>
      </c>
      <c r="E185" s="94" t="e">
        <f>VLOOKUP($N$16,入力シート!$A$3:$U$52,5)</f>
        <v>#N/A</v>
      </c>
      <c r="F185" s="97" t="e">
        <f>VLOOKUP($N$16,入力シート!$A$3:$U$52,5)</f>
        <v>#N/A</v>
      </c>
      <c r="G185" s="94" t="e">
        <f>VLOOKUP($N$16,入力シート!$A$3:$U$52,5)</f>
        <v>#N/A</v>
      </c>
      <c r="H185" s="102" t="e">
        <f>VLOOKUP($N$16,入力シート!$A$3:$U$52,5)</f>
        <v>#N/A</v>
      </c>
      <c r="I185" s="103" t="e">
        <f>VLOOKUP($N$16,入力シート!$A$3:$U$52,5)</f>
        <v>#N/A</v>
      </c>
      <c r="J185" s="102" t="e">
        <f>VLOOKUP($N$16,入力シート!$A$3:$U$52,5)</f>
        <v>#N/A</v>
      </c>
      <c r="K185" s="106" t="e">
        <f>VLOOKUP($N$16,入力シート!$A$3:$U$52,5)</f>
        <v>#N/A</v>
      </c>
      <c r="N185" s="145"/>
    </row>
    <row r="186" spans="2:14" ht="10.8" customHeight="1" x14ac:dyDescent="0.45">
      <c r="B186" s="109"/>
      <c r="C186" s="92"/>
      <c r="D186" s="25" t="str">
        <f>IFERROR(IF(VLOOKUP($N183,入力シート!$A$3:$U$52,8)=0,"",VLOOKUP($N183,入力シート!$A$3:$U$52,8)),"")</f>
        <v/>
      </c>
      <c r="E186" s="95" t="e">
        <f>VLOOKUP($N$16,入力シート!$A$3:$U$52,6)</f>
        <v>#N/A</v>
      </c>
      <c r="F186" s="98" t="e">
        <f>VLOOKUP($N$16,入力シート!$A$3:$U$52,6)</f>
        <v>#N/A</v>
      </c>
      <c r="G186" s="95" t="e">
        <f>VLOOKUP($N$16,入力シート!$A$3:$U$52,6)</f>
        <v>#N/A</v>
      </c>
      <c r="H186" s="71" t="s">
        <v>170</v>
      </c>
      <c r="I186" s="65" t="str">
        <f>IFERROR(VLOOKUP($N183,入力シート!$A$3:$U$52,20)&amp;"","")</f>
        <v/>
      </c>
      <c r="J186" s="80" t="s">
        <v>172</v>
      </c>
      <c r="K186" s="66" t="str">
        <f>IFERROR(VLOOKUP($N183,入力シート!$A$3:$U$52,21)&amp;"","")</f>
        <v/>
      </c>
      <c r="N186" s="145"/>
    </row>
    <row r="187" spans="2:14" ht="10.8" customHeight="1" x14ac:dyDescent="0.45">
      <c r="B187" s="109"/>
      <c r="C187" s="90">
        <v>6</v>
      </c>
      <c r="D187" s="81" t="str">
        <f>IFERROR(VLOOKUP($N187,入力シート!$A$3:$U$52,6)&amp;"","")</f>
        <v/>
      </c>
      <c r="E187" s="93" t="str">
        <f>IFERROR(VLOOKUP($N187,入力シート!$A$3:$U$52,7)&amp;"","")</f>
        <v/>
      </c>
      <c r="F187" s="96" t="str">
        <f>IFERROR(VLOOKUP($N187,入力シート!$A$3:$U$52,11)&amp;"","")</f>
        <v/>
      </c>
      <c r="G187" s="93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5"/>
    </row>
    <row r="188" spans="2:14" ht="10.8" customHeight="1" x14ac:dyDescent="0.45">
      <c r="B188" s="109"/>
      <c r="C188" s="91"/>
      <c r="D188" s="100" t="str">
        <f>IFERROR(VLOOKUP($N187,入力シート!$A$3:$U$52,5)&amp;"","")</f>
        <v/>
      </c>
      <c r="E188" s="94" t="e">
        <f>VLOOKUP($N$16,入力シート!$A$3:$U$52,6)</f>
        <v>#N/A</v>
      </c>
      <c r="F188" s="97" t="e">
        <f>VLOOKUP($N$16,入力シート!$A$3:$U$52,6)</f>
        <v>#N/A</v>
      </c>
      <c r="G188" s="94" t="e">
        <f>VLOOKUP($N$16,入力シート!$A$3:$U$52,6)</f>
        <v>#N/A</v>
      </c>
      <c r="H188" s="102" t="str">
        <f>IFERROR(VLOOKUP($N187,入力シート!$A$3:$U$52,15)&amp;"","")</f>
        <v/>
      </c>
      <c r="I188" s="103" t="e">
        <f>VLOOKUP($N$16,入力シート!$A$3:$U$52,6)</f>
        <v>#N/A</v>
      </c>
      <c r="J188" s="102" t="str">
        <f>IFERROR(VLOOKUP($N187,入力シート!$A$3:$U$52,18)&amp;"","")</f>
        <v/>
      </c>
      <c r="K188" s="106" t="e">
        <f>VLOOKUP($N$16,入力シート!$A$3:$U$52,6)</f>
        <v>#N/A</v>
      </c>
      <c r="N188" s="145"/>
    </row>
    <row r="189" spans="2:14" ht="10.8" customHeight="1" x14ac:dyDescent="0.45">
      <c r="B189" s="109"/>
      <c r="C189" s="91"/>
      <c r="D189" s="101" t="e">
        <f>VLOOKUP($N$16,入力シート!$A$3:$U$52,6)</f>
        <v>#N/A</v>
      </c>
      <c r="E189" s="94" t="e">
        <f>VLOOKUP($N$16,入力シート!$A$3:$U$52,5)</f>
        <v>#N/A</v>
      </c>
      <c r="F189" s="97" t="e">
        <f>VLOOKUP($N$16,入力シート!$A$3:$U$52,5)</f>
        <v>#N/A</v>
      </c>
      <c r="G189" s="94" t="e">
        <f>VLOOKUP($N$16,入力シート!$A$3:$U$52,5)</f>
        <v>#N/A</v>
      </c>
      <c r="H189" s="104" t="e">
        <f>VLOOKUP($N$16,入力シート!$A$3:$U$52,5)</f>
        <v>#N/A</v>
      </c>
      <c r="I189" s="105" t="e">
        <f>VLOOKUP($N$16,入力シート!$A$3:$U$52,5)</f>
        <v>#N/A</v>
      </c>
      <c r="J189" s="104" t="e">
        <f>VLOOKUP($N$16,入力シート!$A$3:$U$52,5)</f>
        <v>#N/A</v>
      </c>
      <c r="K189" s="107" t="e">
        <f>VLOOKUP($N$16,入力シート!$A$3:$U$52,5)</f>
        <v>#N/A</v>
      </c>
      <c r="N189" s="145"/>
    </row>
    <row r="190" spans="2:14" ht="10.8" customHeight="1" x14ac:dyDescent="0.45">
      <c r="B190" s="109"/>
      <c r="C190" s="92"/>
      <c r="D190" s="25" t="str">
        <f>IFERROR(IF(VLOOKUP($N187,入力シート!$A$3:$U$52,8)=0,"",VLOOKUP($N187,入力シート!$A$3:$U$52,8)),"")</f>
        <v/>
      </c>
      <c r="E190" s="95" t="e">
        <f>VLOOKUP($N$16,入力シート!$A$3:$U$52,6)</f>
        <v>#N/A</v>
      </c>
      <c r="F190" s="98" t="e">
        <f>VLOOKUP($N$16,入力シート!$A$3:$U$52,6)</f>
        <v>#N/A</v>
      </c>
      <c r="G190" s="95" t="e">
        <f>VLOOKUP($N$16,入力シート!$A$3:$U$52,6)</f>
        <v>#N/A</v>
      </c>
      <c r="H190" s="28" t="s">
        <v>170</v>
      </c>
      <c r="I190" s="67" t="str">
        <f>IFERROR(VLOOKUP($N187,入力シート!$A$3:$U$52,20)&amp;"","")</f>
        <v/>
      </c>
      <c r="J190" s="29" t="s">
        <v>172</v>
      </c>
      <c r="K190" s="26" t="str">
        <f>IFERROR(VLOOKUP($N187,入力シート!$A$3:$U$52,21)&amp;"","")</f>
        <v/>
      </c>
      <c r="N190" s="145"/>
    </row>
    <row r="191" spans="2:14" ht="10.8" customHeight="1" x14ac:dyDescent="0.45">
      <c r="B191" s="109"/>
      <c r="C191" s="91">
        <v>7</v>
      </c>
      <c r="D191" s="81" t="str">
        <f>IFERROR(VLOOKUP($N191,入力シート!$A$3:$U$52,6)&amp;"","")</f>
        <v/>
      </c>
      <c r="E191" s="93" t="str">
        <f>IFERROR(VLOOKUP($N191,入力シート!$A$3:$U$52,7)&amp;"","")</f>
        <v/>
      </c>
      <c r="F191" s="96" t="str">
        <f>IFERROR(VLOOKUP($N191,入力シート!$A$3:$U$52,11)&amp;"","")</f>
        <v/>
      </c>
      <c r="G191" s="93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5"/>
    </row>
    <row r="192" spans="2:14" ht="10.8" customHeight="1" x14ac:dyDescent="0.45">
      <c r="B192" s="109"/>
      <c r="C192" s="91"/>
      <c r="D192" s="100" t="str">
        <f>IFERROR(VLOOKUP($N191,入力シート!$A$3:$U$52,5)&amp;"","")</f>
        <v/>
      </c>
      <c r="E192" s="94" t="e">
        <f>VLOOKUP($N$16,入力シート!$A$3:$U$52,6)</f>
        <v>#N/A</v>
      </c>
      <c r="F192" s="97" t="e">
        <f>VLOOKUP($N$16,入力シート!$A$3:$U$52,6)</f>
        <v>#N/A</v>
      </c>
      <c r="G192" s="94" t="e">
        <f>VLOOKUP($N$16,入力シート!$A$3:$U$52,6)</f>
        <v>#N/A</v>
      </c>
      <c r="H192" s="102" t="str">
        <f>IFERROR(VLOOKUP($N191,入力シート!$A$3:$U$52,15)&amp;"","")</f>
        <v/>
      </c>
      <c r="I192" s="103" t="e">
        <f>VLOOKUP($N$16,入力シート!$A$3:$U$52,6)</f>
        <v>#N/A</v>
      </c>
      <c r="J192" s="102" t="str">
        <f>IFERROR(VLOOKUP($N191,入力シート!$A$3:$U$52,18)&amp;"","")</f>
        <v/>
      </c>
      <c r="K192" s="106" t="e">
        <f>VLOOKUP($N$16,入力シート!$A$3:$U$52,6)</f>
        <v>#N/A</v>
      </c>
      <c r="N192" s="145"/>
    </row>
    <row r="193" spans="2:14" ht="10.8" customHeight="1" x14ac:dyDescent="0.45">
      <c r="B193" s="109"/>
      <c r="C193" s="91"/>
      <c r="D193" s="101" t="e">
        <f>VLOOKUP($N$16,入力シート!$A$3:$U$52,6)</f>
        <v>#N/A</v>
      </c>
      <c r="E193" s="94" t="e">
        <f>VLOOKUP($N$16,入力シート!$A$3:$U$52,5)</f>
        <v>#N/A</v>
      </c>
      <c r="F193" s="97" t="e">
        <f>VLOOKUP($N$16,入力シート!$A$3:$U$52,5)</f>
        <v>#N/A</v>
      </c>
      <c r="G193" s="94" t="e">
        <f>VLOOKUP($N$16,入力シート!$A$3:$U$52,5)</f>
        <v>#N/A</v>
      </c>
      <c r="H193" s="102" t="e">
        <f>VLOOKUP($N$16,入力シート!$A$3:$U$52,5)</f>
        <v>#N/A</v>
      </c>
      <c r="I193" s="103" t="e">
        <f>VLOOKUP($N$16,入力シート!$A$3:$U$52,5)</f>
        <v>#N/A</v>
      </c>
      <c r="J193" s="102" t="e">
        <f>VLOOKUP($N$16,入力シート!$A$3:$U$52,5)</f>
        <v>#N/A</v>
      </c>
      <c r="K193" s="106" t="e">
        <f>VLOOKUP($N$16,入力シート!$A$3:$U$52,5)</f>
        <v>#N/A</v>
      </c>
      <c r="N193" s="145"/>
    </row>
    <row r="194" spans="2:14" ht="10.8" customHeight="1" x14ac:dyDescent="0.45">
      <c r="B194" s="109"/>
      <c r="C194" s="92"/>
      <c r="D194" s="25" t="str">
        <f>IFERROR(IF(VLOOKUP($N191,入力シート!$A$3:$U$52,8)=0,"",VLOOKUP($N191,入力シート!$A$3:$U$52,8)),"")</f>
        <v/>
      </c>
      <c r="E194" s="95" t="e">
        <f>VLOOKUP($N$16,入力シート!$A$3:$U$52,6)</f>
        <v>#N/A</v>
      </c>
      <c r="F194" s="98" t="e">
        <f>VLOOKUP($N$16,入力シート!$A$3:$U$52,6)</f>
        <v>#N/A</v>
      </c>
      <c r="G194" s="95" t="e">
        <f>VLOOKUP($N$16,入力シート!$A$3:$U$52,6)</f>
        <v>#N/A</v>
      </c>
      <c r="H194" s="71" t="s">
        <v>170</v>
      </c>
      <c r="I194" s="65" t="str">
        <f>IFERROR(VLOOKUP($N191,入力シート!$A$3:$U$52,20)&amp;"","")</f>
        <v/>
      </c>
      <c r="J194" s="80" t="s">
        <v>172</v>
      </c>
      <c r="K194" s="66" t="str">
        <f>IFERROR(VLOOKUP($N191,入力シート!$A$3:$U$52,21)&amp;"","")</f>
        <v/>
      </c>
      <c r="N194" s="145"/>
    </row>
    <row r="195" spans="2:14" ht="10.8" customHeight="1" x14ac:dyDescent="0.45">
      <c r="B195" s="109"/>
      <c r="C195" s="90">
        <v>8</v>
      </c>
      <c r="D195" s="81" t="str">
        <f>IFERROR(VLOOKUP($N195,入力シート!$A$3:$U$52,6)&amp;"","")</f>
        <v/>
      </c>
      <c r="E195" s="93" t="str">
        <f>IFERROR(VLOOKUP($N195,入力シート!$A$3:$U$52,7)&amp;"","")</f>
        <v/>
      </c>
      <c r="F195" s="96" t="str">
        <f>IFERROR(VLOOKUP($N195,入力シート!$A$3:$U$52,11)&amp;"","")</f>
        <v/>
      </c>
      <c r="G195" s="93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5"/>
    </row>
    <row r="196" spans="2:14" ht="10.8" customHeight="1" x14ac:dyDescent="0.45">
      <c r="B196" s="109"/>
      <c r="C196" s="91"/>
      <c r="D196" s="100" t="str">
        <f>IFERROR(VLOOKUP($N195,入力シート!$A$3:$U$52,5)&amp;"","")</f>
        <v/>
      </c>
      <c r="E196" s="94" t="e">
        <f>VLOOKUP($N$16,入力シート!$A$3:$U$52,6)</f>
        <v>#N/A</v>
      </c>
      <c r="F196" s="97" t="e">
        <f>VLOOKUP($N$16,入力シート!$A$3:$U$52,6)</f>
        <v>#N/A</v>
      </c>
      <c r="G196" s="94" t="e">
        <f>VLOOKUP($N$16,入力シート!$A$3:$U$52,6)</f>
        <v>#N/A</v>
      </c>
      <c r="H196" s="102" t="str">
        <f>IFERROR(VLOOKUP($N195,入力シート!$A$3:$U$52,15)&amp;"","")</f>
        <v/>
      </c>
      <c r="I196" s="103" t="e">
        <f>VLOOKUP($N$16,入力シート!$A$3:$U$52,6)</f>
        <v>#N/A</v>
      </c>
      <c r="J196" s="102" t="str">
        <f>IFERROR(VLOOKUP($N195,入力シート!$A$3:$U$52,18)&amp;"","")</f>
        <v/>
      </c>
      <c r="K196" s="106" t="e">
        <f>VLOOKUP($N$16,入力シート!$A$3:$U$52,6)</f>
        <v>#N/A</v>
      </c>
      <c r="N196" s="145"/>
    </row>
    <row r="197" spans="2:14" ht="10.8" customHeight="1" x14ac:dyDescent="0.45">
      <c r="B197" s="109"/>
      <c r="C197" s="91"/>
      <c r="D197" s="101" t="e">
        <f>VLOOKUP($N$16,入力シート!$A$3:$U$52,6)</f>
        <v>#N/A</v>
      </c>
      <c r="E197" s="94" t="e">
        <f>VLOOKUP($N$16,入力シート!$A$3:$U$52,5)</f>
        <v>#N/A</v>
      </c>
      <c r="F197" s="97" t="e">
        <f>VLOOKUP($N$16,入力シート!$A$3:$U$52,5)</f>
        <v>#N/A</v>
      </c>
      <c r="G197" s="94" t="e">
        <f>VLOOKUP($N$16,入力シート!$A$3:$U$52,5)</f>
        <v>#N/A</v>
      </c>
      <c r="H197" s="104" t="e">
        <f>VLOOKUP($N$16,入力シート!$A$3:$U$52,5)</f>
        <v>#N/A</v>
      </c>
      <c r="I197" s="105" t="e">
        <f>VLOOKUP($N$16,入力シート!$A$3:$U$52,5)</f>
        <v>#N/A</v>
      </c>
      <c r="J197" s="104" t="e">
        <f>VLOOKUP($N$16,入力シート!$A$3:$U$52,5)</f>
        <v>#N/A</v>
      </c>
      <c r="K197" s="107" t="e">
        <f>VLOOKUP($N$16,入力シート!$A$3:$U$52,5)</f>
        <v>#N/A</v>
      </c>
      <c r="N197" s="145"/>
    </row>
    <row r="198" spans="2:14" ht="10.8" customHeight="1" x14ac:dyDescent="0.45">
      <c r="B198" s="109"/>
      <c r="C198" s="92"/>
      <c r="D198" s="25" t="str">
        <f>IFERROR(IF(VLOOKUP($N195,入力シート!$A$3:$U$52,8)=0,"",VLOOKUP($N195,入力シート!$A$3:$U$52,8)),"")</f>
        <v/>
      </c>
      <c r="E198" s="95" t="e">
        <f>VLOOKUP($N$16,入力シート!$A$3:$U$52,6)</f>
        <v>#N/A</v>
      </c>
      <c r="F198" s="98" t="e">
        <f>VLOOKUP($N$16,入力シート!$A$3:$U$52,6)</f>
        <v>#N/A</v>
      </c>
      <c r="G198" s="95" t="e">
        <f>VLOOKUP($N$16,入力シート!$A$3:$U$52,6)</f>
        <v>#N/A</v>
      </c>
      <c r="H198" s="28" t="s">
        <v>170</v>
      </c>
      <c r="I198" s="67" t="str">
        <f>IFERROR(VLOOKUP($N195,入力シート!$A$3:$U$52,20)&amp;"","")</f>
        <v/>
      </c>
      <c r="J198" s="29" t="s">
        <v>172</v>
      </c>
      <c r="K198" s="26" t="str">
        <f>IFERROR(VLOOKUP($N195,入力シート!$A$3:$U$52,21)&amp;"","")</f>
        <v/>
      </c>
      <c r="N198" s="145"/>
    </row>
    <row r="199" spans="2:14" ht="10.8" customHeight="1" x14ac:dyDescent="0.45">
      <c r="B199" s="109"/>
      <c r="C199" s="91">
        <v>9</v>
      </c>
      <c r="D199" s="81" t="str">
        <f>IFERROR(VLOOKUP($N199,入力シート!$A$3:$U$52,6)&amp;"","")</f>
        <v/>
      </c>
      <c r="E199" s="93" t="str">
        <f>IFERROR(VLOOKUP($N199,入力シート!$A$3:$U$52,7)&amp;"","")</f>
        <v/>
      </c>
      <c r="F199" s="96" t="str">
        <f>IFERROR(VLOOKUP($N199,入力シート!$A$3:$U$52,11)&amp;"","")</f>
        <v/>
      </c>
      <c r="G199" s="93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5"/>
    </row>
    <row r="200" spans="2:14" ht="10.8" customHeight="1" x14ac:dyDescent="0.45">
      <c r="B200" s="109"/>
      <c r="C200" s="91"/>
      <c r="D200" s="100" t="str">
        <f>IFERROR(VLOOKUP($N199,入力シート!$A$3:$U$52,5)&amp;"","")</f>
        <v/>
      </c>
      <c r="E200" s="94" t="e">
        <f>VLOOKUP($N$16,入力シート!$A$3:$U$52,6)</f>
        <v>#N/A</v>
      </c>
      <c r="F200" s="97" t="e">
        <f>VLOOKUP($N$16,入力シート!$A$3:$U$52,6)</f>
        <v>#N/A</v>
      </c>
      <c r="G200" s="94" t="e">
        <f>VLOOKUP($N$16,入力シート!$A$3:$U$52,6)</f>
        <v>#N/A</v>
      </c>
      <c r="H200" s="102" t="str">
        <f>IFERROR(VLOOKUP($N199,入力シート!$A$3:$U$52,15)&amp;"","")</f>
        <v/>
      </c>
      <c r="I200" s="103" t="e">
        <f>VLOOKUP($N$16,入力シート!$A$3:$U$52,6)</f>
        <v>#N/A</v>
      </c>
      <c r="J200" s="102" t="str">
        <f>IFERROR(VLOOKUP($N199,入力シート!$A$3:$U$52,18)&amp;"","")</f>
        <v/>
      </c>
      <c r="K200" s="106" t="e">
        <f>VLOOKUP($N$16,入力シート!$A$3:$U$52,6)</f>
        <v>#N/A</v>
      </c>
      <c r="N200" s="145"/>
    </row>
    <row r="201" spans="2:14" ht="10.8" customHeight="1" x14ac:dyDescent="0.45">
      <c r="B201" s="109"/>
      <c r="C201" s="91"/>
      <c r="D201" s="101" t="e">
        <f>VLOOKUP($N$16,入力シート!$A$3:$U$52,6)</f>
        <v>#N/A</v>
      </c>
      <c r="E201" s="94" t="e">
        <f>VLOOKUP($N$16,入力シート!$A$3:$U$52,5)</f>
        <v>#N/A</v>
      </c>
      <c r="F201" s="97" t="e">
        <f>VLOOKUP($N$16,入力シート!$A$3:$U$52,5)</f>
        <v>#N/A</v>
      </c>
      <c r="G201" s="94" t="e">
        <f>VLOOKUP($N$16,入力シート!$A$3:$U$52,5)</f>
        <v>#N/A</v>
      </c>
      <c r="H201" s="102" t="e">
        <f>VLOOKUP($N$16,入力シート!$A$3:$U$52,5)</f>
        <v>#N/A</v>
      </c>
      <c r="I201" s="103" t="e">
        <f>VLOOKUP($N$16,入力シート!$A$3:$U$52,5)</f>
        <v>#N/A</v>
      </c>
      <c r="J201" s="102" t="e">
        <f>VLOOKUP($N$16,入力シート!$A$3:$U$52,5)</f>
        <v>#N/A</v>
      </c>
      <c r="K201" s="106" t="e">
        <f>VLOOKUP($N$16,入力シート!$A$3:$U$52,5)</f>
        <v>#N/A</v>
      </c>
      <c r="N201" s="145"/>
    </row>
    <row r="202" spans="2:14" ht="10.8" customHeight="1" x14ac:dyDescent="0.45">
      <c r="B202" s="109"/>
      <c r="C202" s="92"/>
      <c r="D202" s="25" t="str">
        <f>IFERROR(IF(VLOOKUP($N199,入力シート!$A$3:$U$52,8)=0,"",VLOOKUP($N199,入力シート!$A$3:$U$52,8)),"")</f>
        <v/>
      </c>
      <c r="E202" s="95" t="e">
        <f>VLOOKUP($N$16,入力シート!$A$3:$U$52,6)</f>
        <v>#N/A</v>
      </c>
      <c r="F202" s="98" t="e">
        <f>VLOOKUP($N$16,入力シート!$A$3:$U$52,6)</f>
        <v>#N/A</v>
      </c>
      <c r="G202" s="95" t="e">
        <f>VLOOKUP($N$16,入力シート!$A$3:$U$52,6)</f>
        <v>#N/A</v>
      </c>
      <c r="H202" s="71" t="s">
        <v>170</v>
      </c>
      <c r="I202" s="65" t="str">
        <f>IFERROR(VLOOKUP($N199,入力シート!$A$3:$U$52,20)&amp;"","")</f>
        <v/>
      </c>
      <c r="J202" s="80" t="s">
        <v>172</v>
      </c>
      <c r="K202" s="66" t="str">
        <f>IFERROR(VLOOKUP($N199,入力シート!$A$3:$U$52,21)&amp;"","")</f>
        <v/>
      </c>
      <c r="N202" s="145"/>
    </row>
    <row r="203" spans="2:14" ht="10.8" customHeight="1" x14ac:dyDescent="0.45">
      <c r="B203" s="109"/>
      <c r="C203" s="90">
        <v>10</v>
      </c>
      <c r="D203" s="81" t="str">
        <f>IFERROR(VLOOKUP($N203,入力シート!$A$3:$U$52,6)&amp;"","")</f>
        <v/>
      </c>
      <c r="E203" s="93" t="str">
        <f>IFERROR(VLOOKUP($N203,入力シート!$A$3:$U$52,7)&amp;"","")</f>
        <v/>
      </c>
      <c r="F203" s="96" t="str">
        <f>IFERROR(VLOOKUP($N203,入力シート!$A$3:$U$52,11)&amp;"","")</f>
        <v/>
      </c>
      <c r="G203" s="93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5"/>
    </row>
    <row r="204" spans="2:14" ht="10.8" customHeight="1" x14ac:dyDescent="0.45">
      <c r="B204" s="109"/>
      <c r="C204" s="91"/>
      <c r="D204" s="100" t="str">
        <f>IFERROR(VLOOKUP($N203,入力シート!$A$3:$U$52,5)&amp;"","")</f>
        <v/>
      </c>
      <c r="E204" s="94" t="e">
        <f>VLOOKUP($N$16,入力シート!$A$3:$U$52,6)</f>
        <v>#N/A</v>
      </c>
      <c r="F204" s="97" t="e">
        <f>VLOOKUP($N$16,入力シート!$A$3:$U$52,6)</f>
        <v>#N/A</v>
      </c>
      <c r="G204" s="94" t="e">
        <f>VLOOKUP($N$16,入力シート!$A$3:$U$52,6)</f>
        <v>#N/A</v>
      </c>
      <c r="H204" s="102" t="str">
        <f>IFERROR(VLOOKUP($N203,入力シート!$A$3:$U$52,15)&amp;"","")</f>
        <v/>
      </c>
      <c r="I204" s="103" t="e">
        <f>VLOOKUP($N$16,入力シート!$A$3:$U$52,6)</f>
        <v>#N/A</v>
      </c>
      <c r="J204" s="102" t="str">
        <f>IFERROR(VLOOKUP($N203,入力シート!$A$3:$U$52,18)&amp;"","")</f>
        <v/>
      </c>
      <c r="K204" s="106" t="e">
        <f>VLOOKUP($N$16,入力シート!$A$3:$U$52,6)</f>
        <v>#N/A</v>
      </c>
      <c r="N204" s="145"/>
    </row>
    <row r="205" spans="2:14" ht="10.8" customHeight="1" x14ac:dyDescent="0.45">
      <c r="B205" s="109"/>
      <c r="C205" s="91"/>
      <c r="D205" s="101" t="e">
        <f>VLOOKUP($N$16,入力シート!$A$3:$U$52,6)</f>
        <v>#N/A</v>
      </c>
      <c r="E205" s="94" t="e">
        <f>VLOOKUP($N$16,入力シート!$A$3:$U$52,5)</f>
        <v>#N/A</v>
      </c>
      <c r="F205" s="97" t="e">
        <f>VLOOKUP($N$16,入力シート!$A$3:$U$52,5)</f>
        <v>#N/A</v>
      </c>
      <c r="G205" s="94" t="e">
        <f>VLOOKUP($N$16,入力シート!$A$3:$U$52,5)</f>
        <v>#N/A</v>
      </c>
      <c r="H205" s="104" t="e">
        <f>VLOOKUP($N$16,入力シート!$A$3:$U$52,5)</f>
        <v>#N/A</v>
      </c>
      <c r="I205" s="105" t="e">
        <f>VLOOKUP($N$16,入力シート!$A$3:$U$52,5)</f>
        <v>#N/A</v>
      </c>
      <c r="J205" s="104" t="e">
        <f>VLOOKUP($N$16,入力シート!$A$3:$U$52,5)</f>
        <v>#N/A</v>
      </c>
      <c r="K205" s="107" t="e">
        <f>VLOOKUP($N$16,入力シート!$A$3:$U$52,5)</f>
        <v>#N/A</v>
      </c>
      <c r="N205" s="145"/>
    </row>
    <row r="206" spans="2:14" ht="10.8" customHeight="1" x14ac:dyDescent="0.45">
      <c r="B206" s="110"/>
      <c r="C206" s="92"/>
      <c r="D206" s="30" t="str">
        <f>IFERROR(IF(VLOOKUP($N203,入力シート!$A$3:$U$52,8)=0,"",VLOOKUP($N203,入力シート!$A$3:$U$52,8)),"")</f>
        <v/>
      </c>
      <c r="E206" s="95" t="e">
        <f>VLOOKUP($N$16,入力シート!$A$3:$U$52,6)</f>
        <v>#N/A</v>
      </c>
      <c r="F206" s="98" t="e">
        <f>VLOOKUP($N$16,入力シート!$A$3:$U$52,6)</f>
        <v>#N/A</v>
      </c>
      <c r="G206" s="95" t="e">
        <f>VLOOKUP($N$16,入力シート!$A$3:$U$52,6)</f>
        <v>#N/A</v>
      </c>
      <c r="H206" s="28" t="s">
        <v>170</v>
      </c>
      <c r="I206" s="67" t="str">
        <f>IFERROR(VLOOKUP($N203,入力シート!$A$3:$U$52,20)&amp;"","")</f>
        <v/>
      </c>
      <c r="J206" s="29" t="s">
        <v>172</v>
      </c>
      <c r="K206" s="26" t="str">
        <f>IFERROR(VLOOKUP($N203,入力シート!$A$3:$U$52,21)&amp;"","")</f>
        <v/>
      </c>
      <c r="N206" s="145"/>
    </row>
    <row r="207" spans="2:14" ht="9.6" customHeight="1" x14ac:dyDescent="0.45">
      <c r="B207" s="16"/>
      <c r="C207" s="14"/>
      <c r="D207" s="14"/>
      <c r="E207" s="14"/>
      <c r="F207" s="14"/>
      <c r="G207" s="14"/>
      <c r="H207" s="14"/>
    </row>
    <row r="208" spans="2:14" ht="9.6" customHeight="1" x14ac:dyDescent="0.45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 x14ac:dyDescent="0.2">
      <c r="B209" s="17"/>
      <c r="C209" s="17"/>
      <c r="D209" s="17"/>
      <c r="E209" s="88" t="s">
        <v>175</v>
      </c>
      <c r="F209" s="88"/>
      <c r="G209" s="17"/>
      <c r="H209" s="89" t="s">
        <v>178</v>
      </c>
      <c r="I209" s="89"/>
      <c r="J209" s="18"/>
      <c r="K209" s="18"/>
    </row>
    <row r="210" spans="2:11" ht="9.6" customHeight="1" x14ac:dyDescent="0.45"/>
  </sheetData>
  <sheetProtection sheet="1" objects="1" scenarios="1"/>
  <mergeCells count="357"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E209:F209"/>
    <mergeCell ref="H209:I209"/>
    <mergeCell ref="N191:N194"/>
    <mergeCell ref="D192:D193"/>
    <mergeCell ref="H192:I193"/>
    <mergeCell ref="J192:K193"/>
    <mergeCell ref="N195:N198"/>
    <mergeCell ref="D196:D197"/>
    <mergeCell ref="H196:I197"/>
    <mergeCell ref="J196:K197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N167:N170"/>
    <mergeCell ref="D168:D169"/>
    <mergeCell ref="H168:I169"/>
    <mergeCell ref="J168:K169"/>
    <mergeCell ref="C171:C174"/>
    <mergeCell ref="E171:E174"/>
    <mergeCell ref="F171:F174"/>
    <mergeCell ref="G171:G174"/>
    <mergeCell ref="N171:N174"/>
    <mergeCell ref="D172:D173"/>
    <mergeCell ref="H172:I173"/>
    <mergeCell ref="J172:K173"/>
    <mergeCell ref="B164:C166"/>
    <mergeCell ref="E164:E166"/>
    <mergeCell ref="F164:F166"/>
    <mergeCell ref="G164:G166"/>
    <mergeCell ref="H165:I165"/>
    <mergeCell ref="J165:K165"/>
    <mergeCell ref="B167:B206"/>
    <mergeCell ref="C167:C170"/>
    <mergeCell ref="E167:E170"/>
    <mergeCell ref="F167:F170"/>
    <mergeCell ref="G167:G170"/>
    <mergeCell ref="C175:C178"/>
    <mergeCell ref="E175:E178"/>
    <mergeCell ref="F175:F178"/>
    <mergeCell ref="G175:G178"/>
    <mergeCell ref="D176:D177"/>
    <mergeCell ref="H176:I177"/>
    <mergeCell ref="D188:D189"/>
    <mergeCell ref="H188:I189"/>
    <mergeCell ref="J188:K189"/>
    <mergeCell ref="C191:C194"/>
    <mergeCell ref="E191:E194"/>
    <mergeCell ref="F191:F194"/>
    <mergeCell ref="G191:G194"/>
    <mergeCell ref="N117:N120"/>
    <mergeCell ref="D118:D119"/>
    <mergeCell ref="H118:I119"/>
    <mergeCell ref="J118:K119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N97:N100"/>
    <mergeCell ref="D98:D99"/>
    <mergeCell ref="H98:I99"/>
    <mergeCell ref="J98:K99"/>
    <mergeCell ref="C101:C104"/>
    <mergeCell ref="E101:E104"/>
    <mergeCell ref="F101:F104"/>
    <mergeCell ref="G101:G104"/>
    <mergeCell ref="N101:N104"/>
    <mergeCell ref="D102:D103"/>
    <mergeCell ref="H102:I103"/>
    <mergeCell ref="J102:K103"/>
    <mergeCell ref="B83:C85"/>
    <mergeCell ref="E83:E85"/>
    <mergeCell ref="F83:F85"/>
    <mergeCell ref="G83:G85"/>
    <mergeCell ref="H84:I84"/>
    <mergeCell ref="J84:K84"/>
    <mergeCell ref="B86:B93"/>
    <mergeCell ref="C86:C89"/>
    <mergeCell ref="E86:E89"/>
    <mergeCell ref="F86:F89"/>
    <mergeCell ref="G86:G89"/>
    <mergeCell ref="D87:D88"/>
    <mergeCell ref="H87:I88"/>
    <mergeCell ref="J87:K88"/>
    <mergeCell ref="C90:C93"/>
    <mergeCell ref="E90:E93"/>
    <mergeCell ref="F90:F93"/>
    <mergeCell ref="G90:G93"/>
    <mergeCell ref="D91:D92"/>
    <mergeCell ref="H91:I92"/>
    <mergeCell ref="J91:K92"/>
    <mergeCell ref="B94:C96"/>
    <mergeCell ref="C195:C198"/>
    <mergeCell ref="E195:E198"/>
    <mergeCell ref="F195:F198"/>
    <mergeCell ref="G195:G198"/>
    <mergeCell ref="C183:C186"/>
    <mergeCell ref="E183:E186"/>
    <mergeCell ref="F183:F186"/>
    <mergeCell ref="G183:G186"/>
    <mergeCell ref="C156:C159"/>
    <mergeCell ref="E156:E159"/>
    <mergeCell ref="F156:F159"/>
    <mergeCell ref="G156:G159"/>
    <mergeCell ref="E143:H143"/>
    <mergeCell ref="E145:H145"/>
    <mergeCell ref="C113:C116"/>
    <mergeCell ref="E113:E116"/>
    <mergeCell ref="F113:F116"/>
    <mergeCell ref="G113:G116"/>
    <mergeCell ref="B97:B136"/>
    <mergeCell ref="C97:C100"/>
    <mergeCell ref="E97:E100"/>
    <mergeCell ref="F97:F100"/>
    <mergeCell ref="G97:G100"/>
    <mergeCell ref="N183:N186"/>
    <mergeCell ref="D184:D185"/>
    <mergeCell ref="H184:I185"/>
    <mergeCell ref="J184:K185"/>
    <mergeCell ref="C187:C190"/>
    <mergeCell ref="E187:E190"/>
    <mergeCell ref="F187:F190"/>
    <mergeCell ref="G187:G190"/>
    <mergeCell ref="J176:K177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N175:N178"/>
    <mergeCell ref="N187:N190"/>
    <mergeCell ref="N156:N159"/>
    <mergeCell ref="D157:D158"/>
    <mergeCell ref="H157:I158"/>
    <mergeCell ref="J157:K158"/>
    <mergeCell ref="C160:C163"/>
    <mergeCell ref="E160:E163"/>
    <mergeCell ref="F160:F163"/>
    <mergeCell ref="G160:G163"/>
    <mergeCell ref="B153:C155"/>
    <mergeCell ref="E153:E155"/>
    <mergeCell ref="F153:F155"/>
    <mergeCell ref="G153:G155"/>
    <mergeCell ref="H154:I154"/>
    <mergeCell ref="J154:K154"/>
    <mergeCell ref="B156:B163"/>
    <mergeCell ref="N160:N163"/>
    <mergeCell ref="D161:D162"/>
    <mergeCell ref="H161:I162"/>
    <mergeCell ref="J161:K162"/>
    <mergeCell ref="J146:K146"/>
    <mergeCell ref="E147:H147"/>
    <mergeCell ref="J148:K148"/>
    <mergeCell ref="E149:H149"/>
    <mergeCell ref="E151:H151"/>
    <mergeCell ref="C129:C132"/>
    <mergeCell ref="E129:E132"/>
    <mergeCell ref="F129:F132"/>
    <mergeCell ref="G129:G132"/>
    <mergeCell ref="E133:E136"/>
    <mergeCell ref="F133:F136"/>
    <mergeCell ref="G133:G136"/>
    <mergeCell ref="D134:D135"/>
    <mergeCell ref="H134:I135"/>
    <mergeCell ref="J134:K135"/>
    <mergeCell ref="E139:F139"/>
    <mergeCell ref="H139:I139"/>
    <mergeCell ref="N129:N132"/>
    <mergeCell ref="D130:D131"/>
    <mergeCell ref="H130:I131"/>
    <mergeCell ref="J130:K131"/>
    <mergeCell ref="C133:C136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N133:N136"/>
    <mergeCell ref="N113:N116"/>
    <mergeCell ref="D114:D115"/>
    <mergeCell ref="H114:I115"/>
    <mergeCell ref="J114:K115"/>
    <mergeCell ref="C117:C120"/>
    <mergeCell ref="E117:E120"/>
    <mergeCell ref="F117:F120"/>
    <mergeCell ref="G117:G120"/>
    <mergeCell ref="J106:K107"/>
    <mergeCell ref="C109:C112"/>
    <mergeCell ref="E109:E112"/>
    <mergeCell ref="F109:F112"/>
    <mergeCell ref="G109:G112"/>
    <mergeCell ref="N109:N112"/>
    <mergeCell ref="D110:D111"/>
    <mergeCell ref="H110:I111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N86:N89"/>
    <mergeCell ref="N90:N93"/>
    <mergeCell ref="E94:E96"/>
    <mergeCell ref="F94:F96"/>
    <mergeCell ref="G94:G96"/>
    <mergeCell ref="H95:I95"/>
    <mergeCell ref="J95:K95"/>
    <mergeCell ref="E73:H73"/>
    <mergeCell ref="E75:H75"/>
    <mergeCell ref="J76:K76"/>
    <mergeCell ref="E77:H77"/>
    <mergeCell ref="J78:K78"/>
    <mergeCell ref="E79:H79"/>
    <mergeCell ref="E81:H81"/>
    <mergeCell ref="N43:N46"/>
    <mergeCell ref="N47:N50"/>
    <mergeCell ref="N51:N54"/>
    <mergeCell ref="N55:N58"/>
    <mergeCell ref="N59:N62"/>
    <mergeCell ref="N63:N66"/>
    <mergeCell ref="N16:N19"/>
    <mergeCell ref="N20:N23"/>
    <mergeCell ref="N27:N30"/>
    <mergeCell ref="N31:N34"/>
    <mergeCell ref="N35:N38"/>
    <mergeCell ref="N39:N42"/>
    <mergeCell ref="J52:K53"/>
    <mergeCell ref="H56:I57"/>
    <mergeCell ref="J56:K57"/>
    <mergeCell ref="H60:I61"/>
    <mergeCell ref="J60:K61"/>
    <mergeCell ref="H40:I41"/>
    <mergeCell ref="J40:K41"/>
    <mergeCell ref="H44:I45"/>
    <mergeCell ref="J44:K45"/>
    <mergeCell ref="H48:I49"/>
    <mergeCell ref="J48:K49"/>
    <mergeCell ref="J36:K37"/>
    <mergeCell ref="D28:D29"/>
    <mergeCell ref="D32:D33"/>
    <mergeCell ref="D36:D37"/>
    <mergeCell ref="D40:D41"/>
    <mergeCell ref="D44:D45"/>
    <mergeCell ref="D48:D49"/>
    <mergeCell ref="E31:E34"/>
    <mergeCell ref="E35:E38"/>
    <mergeCell ref="E39:E42"/>
    <mergeCell ref="E43:E46"/>
    <mergeCell ref="E47:E50"/>
    <mergeCell ref="F47:F50"/>
    <mergeCell ref="G47:G50"/>
    <mergeCell ref="E59:E62"/>
    <mergeCell ref="C55:C58"/>
    <mergeCell ref="F55:F58"/>
    <mergeCell ref="G55:G58"/>
    <mergeCell ref="E55:E58"/>
    <mergeCell ref="J25:K25"/>
    <mergeCell ref="J14:K14"/>
    <mergeCell ref="D17:D18"/>
    <mergeCell ref="D21:D22"/>
    <mergeCell ref="H17:I18"/>
    <mergeCell ref="J17:K18"/>
    <mergeCell ref="H21:I22"/>
    <mergeCell ref="J21:K22"/>
    <mergeCell ref="E27:E30"/>
    <mergeCell ref="G16:G19"/>
    <mergeCell ref="G20:G23"/>
    <mergeCell ref="E13:E15"/>
    <mergeCell ref="E16:E19"/>
    <mergeCell ref="E20:E23"/>
    <mergeCell ref="E24:E26"/>
    <mergeCell ref="F20:F23"/>
    <mergeCell ref="H28:I29"/>
    <mergeCell ref="J28:K29"/>
    <mergeCell ref="J32:K33"/>
    <mergeCell ref="C31:C34"/>
    <mergeCell ref="F31:F34"/>
    <mergeCell ref="G31:G34"/>
    <mergeCell ref="H25:I25"/>
    <mergeCell ref="B24:C26"/>
    <mergeCell ref="F24:F26"/>
    <mergeCell ref="G24:G26"/>
    <mergeCell ref="B27:B66"/>
    <mergeCell ref="C27:C30"/>
    <mergeCell ref="F27:F30"/>
    <mergeCell ref="G27:G30"/>
    <mergeCell ref="C35:C38"/>
    <mergeCell ref="F35:F38"/>
    <mergeCell ref="G35:G38"/>
    <mergeCell ref="C39:C42"/>
    <mergeCell ref="F39:F42"/>
    <mergeCell ref="G39:G42"/>
    <mergeCell ref="C63:C66"/>
    <mergeCell ref="F63:F66"/>
    <mergeCell ref="G63:G66"/>
    <mergeCell ref="E63:E66"/>
    <mergeCell ref="C59:C62"/>
    <mergeCell ref="F59:F62"/>
    <mergeCell ref="G59:G62"/>
    <mergeCell ref="G51:G54"/>
    <mergeCell ref="D52:D53"/>
    <mergeCell ref="D56:D57"/>
    <mergeCell ref="E3:H3"/>
    <mergeCell ref="E5:H5"/>
    <mergeCell ref="E7:H7"/>
    <mergeCell ref="E9:H9"/>
    <mergeCell ref="E11:H11"/>
    <mergeCell ref="H36:I37"/>
    <mergeCell ref="E51:E54"/>
    <mergeCell ref="C47:C50"/>
    <mergeCell ref="C43:C46"/>
    <mergeCell ref="F43:F46"/>
    <mergeCell ref="J6:K6"/>
    <mergeCell ref="J8:K8"/>
    <mergeCell ref="H69:I69"/>
    <mergeCell ref="E69:F69"/>
    <mergeCell ref="B16:B23"/>
    <mergeCell ref="C16:C19"/>
    <mergeCell ref="F16:F19"/>
    <mergeCell ref="C20:C23"/>
    <mergeCell ref="B13:C15"/>
    <mergeCell ref="F13:F15"/>
    <mergeCell ref="G13:G15"/>
    <mergeCell ref="H14:I14"/>
    <mergeCell ref="G43:G46"/>
    <mergeCell ref="D60:D61"/>
    <mergeCell ref="D64:D65"/>
    <mergeCell ref="H32:I33"/>
    <mergeCell ref="H52:I53"/>
    <mergeCell ref="H64:I65"/>
    <mergeCell ref="J64:K65"/>
    <mergeCell ref="C51:C54"/>
    <mergeCell ref="F51:F54"/>
  </mergeCells>
  <phoneticPr fontId="1"/>
  <pageMargins left="0.59055118110236227" right="0.39370078740157483" top="0.19685039370078741" bottom="0.19685039370078741" header="0" footer="0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A382BCEC-A344-4E5A-9E07-E4768A448E51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0743E-FA65-45A9-8184-697A13AB1248}">
  <sheetPr>
    <tabColor rgb="FFFFC000"/>
  </sheetPr>
  <dimension ref="B1:N210"/>
  <sheetViews>
    <sheetView zoomScaleNormal="100" zoomScaleSheetLayoutView="120" workbookViewId="0">
      <selection activeCell="E3" sqref="E3:H3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 x14ac:dyDescent="0.45">
      <c r="B1" s="20" t="s">
        <v>199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 x14ac:dyDescent="0.45">
      <c r="C3" s="10">
        <v>1</v>
      </c>
      <c r="D3" s="11" t="s">
        <v>101</v>
      </c>
      <c r="E3" s="143" t="s">
        <v>176</v>
      </c>
      <c r="F3" s="143"/>
      <c r="G3" s="143"/>
      <c r="H3" s="143"/>
    </row>
    <row r="4" spans="2:14" ht="13.2" customHeight="1" x14ac:dyDescent="0.45">
      <c r="C4" s="12"/>
      <c r="D4" s="13"/>
    </row>
    <row r="5" spans="2:14" ht="13.2" customHeight="1" x14ac:dyDescent="0.45">
      <c r="C5" s="10">
        <v>2</v>
      </c>
      <c r="D5" s="11" t="s">
        <v>102</v>
      </c>
      <c r="E5" s="144" t="s">
        <v>105</v>
      </c>
      <c r="F5" s="144"/>
      <c r="G5" s="144"/>
      <c r="H5" s="144"/>
      <c r="I5" s="8" t="s">
        <v>85</v>
      </c>
    </row>
    <row r="6" spans="2:14" ht="13.2" customHeight="1" x14ac:dyDescent="0.45">
      <c r="C6" s="12"/>
      <c r="D6" s="13"/>
      <c r="I6" s="12" t="s">
        <v>202</v>
      </c>
      <c r="J6" s="142"/>
      <c r="K6" s="142"/>
    </row>
    <row r="7" spans="2:14" ht="13.2" customHeight="1" x14ac:dyDescent="0.45">
      <c r="C7" s="10">
        <v>3</v>
      </c>
      <c r="D7" s="11" t="s">
        <v>103</v>
      </c>
      <c r="E7" s="144" t="s">
        <v>165</v>
      </c>
      <c r="F7" s="144"/>
      <c r="G7" s="144"/>
      <c r="H7" s="144"/>
    </row>
    <row r="8" spans="2:14" ht="13.2" customHeight="1" x14ac:dyDescent="0.45">
      <c r="C8" s="12"/>
      <c r="D8" s="13"/>
      <c r="I8" s="12" t="s">
        <v>203</v>
      </c>
      <c r="J8" s="142"/>
      <c r="K8" s="142"/>
    </row>
    <row r="9" spans="2:14" ht="13.2" customHeight="1" x14ac:dyDescent="0.45">
      <c r="C9" s="10">
        <v>4</v>
      </c>
      <c r="D9" s="11" t="s">
        <v>164</v>
      </c>
      <c r="E9" s="144"/>
      <c r="F9" s="144"/>
      <c r="G9" s="144"/>
      <c r="H9" s="144"/>
    </row>
    <row r="10" spans="2:14" ht="13.2" customHeight="1" x14ac:dyDescent="0.45">
      <c r="C10" s="12"/>
      <c r="D10" s="13"/>
    </row>
    <row r="11" spans="2:14" ht="13.2" customHeight="1" x14ac:dyDescent="0.45">
      <c r="C11" s="10">
        <v>5</v>
      </c>
      <c r="D11" s="11" t="s">
        <v>104</v>
      </c>
      <c r="E11" s="144" t="s">
        <v>163</v>
      </c>
      <c r="F11" s="144"/>
      <c r="G11" s="144"/>
      <c r="H11" s="144"/>
    </row>
    <row r="12" spans="2:14" ht="13.2" customHeight="1" x14ac:dyDescent="0.45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 x14ac:dyDescent="0.45">
      <c r="B13" s="133" t="s">
        <v>86</v>
      </c>
      <c r="C13" s="134"/>
      <c r="D13" s="31" t="s">
        <v>88</v>
      </c>
      <c r="E13" s="135" t="s">
        <v>71</v>
      </c>
      <c r="F13" s="138" t="s">
        <v>96</v>
      </c>
      <c r="G13" s="139"/>
      <c r="H13" s="32" t="s">
        <v>99</v>
      </c>
      <c r="I13" s="33" t="s">
        <v>92</v>
      </c>
      <c r="J13" s="32" t="s">
        <v>99</v>
      </c>
      <c r="K13" s="33" t="s">
        <v>92</v>
      </c>
    </row>
    <row r="14" spans="2:14" ht="10.8" customHeight="1" x14ac:dyDescent="0.45">
      <c r="B14" s="113"/>
      <c r="C14" s="114"/>
      <c r="D14" s="34" t="s">
        <v>89</v>
      </c>
      <c r="E14" s="136"/>
      <c r="F14" s="121"/>
      <c r="G14" s="140"/>
      <c r="H14" s="123" t="s">
        <v>173</v>
      </c>
      <c r="I14" s="125"/>
      <c r="J14" s="123" t="s">
        <v>100</v>
      </c>
      <c r="K14" s="125"/>
    </row>
    <row r="15" spans="2:14" ht="10.8" customHeight="1" x14ac:dyDescent="0.45">
      <c r="B15" s="115"/>
      <c r="C15" s="116"/>
      <c r="D15" s="35" t="s">
        <v>90</v>
      </c>
      <c r="E15" s="137"/>
      <c r="F15" s="122"/>
      <c r="G15" s="141"/>
      <c r="H15" s="36" t="s">
        <v>171</v>
      </c>
      <c r="I15" s="37"/>
      <c r="J15" s="36" t="s">
        <v>174</v>
      </c>
      <c r="K15" s="37"/>
    </row>
    <row r="16" spans="2:14" ht="10.8" customHeight="1" x14ac:dyDescent="0.45">
      <c r="B16" s="130" t="s">
        <v>91</v>
      </c>
      <c r="C16" s="90">
        <v>1</v>
      </c>
      <c r="D16" s="81" t="str">
        <f>IFERROR(VLOOKUP($N16,入力シート!$A$3:$U$52,6)&amp;"","")</f>
        <v/>
      </c>
      <c r="E16" s="93" t="str">
        <f>IFERROR(VLOOKUP($N16,入力シート!$A$3:$U$52,7)&amp;"","")</f>
        <v/>
      </c>
      <c r="F16" s="96" t="str">
        <f>IFERROR(VLOOKUP($N16,入力シート!$A$3:$U$52,11)&amp;"","")</f>
        <v/>
      </c>
      <c r="G16" s="126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5"/>
    </row>
    <row r="17" spans="2:14" ht="10.8" customHeight="1" x14ac:dyDescent="0.45">
      <c r="B17" s="131"/>
      <c r="C17" s="91"/>
      <c r="D17" s="100" t="str">
        <f>IFERROR(VLOOKUP($N16,入力シート!$A$3:$U$52,5)&amp;"","")</f>
        <v/>
      </c>
      <c r="E17" s="94" t="e">
        <f>VLOOKUP($N$16,入力シート!$A$3:$U$52,6)</f>
        <v>#N/A</v>
      </c>
      <c r="F17" s="97" t="e">
        <f>VLOOKUP($N$16,入力シート!$A$3:$U$52,6)</f>
        <v>#N/A</v>
      </c>
      <c r="G17" s="127"/>
      <c r="H17" s="102" t="str">
        <f>IFERROR(VLOOKUP($N16,入力シート!$A$3:$U$52,15)&amp;"","")</f>
        <v/>
      </c>
      <c r="I17" s="103" t="e">
        <f>VLOOKUP($N$16,入力シート!$A$3:$U$52,6)</f>
        <v>#N/A</v>
      </c>
      <c r="J17" s="102" t="str">
        <f>IFERROR(VLOOKUP($N16,入力シート!$A$3:$U$52,18)&amp;"","")</f>
        <v/>
      </c>
      <c r="K17" s="106" t="e">
        <f>VLOOKUP($N$16,入力シート!$A$3:$U$52,6)</f>
        <v>#N/A</v>
      </c>
      <c r="N17" s="145"/>
    </row>
    <row r="18" spans="2:14" ht="10.8" customHeight="1" x14ac:dyDescent="0.45">
      <c r="B18" s="131"/>
      <c r="C18" s="91"/>
      <c r="D18" s="101" t="e">
        <f>VLOOKUP($N$16,入力シート!$A$3:$U$52,6)</f>
        <v>#N/A</v>
      </c>
      <c r="E18" s="94" t="e">
        <f>VLOOKUP($N$16,入力シート!$A$3:$U$52,5)</f>
        <v>#N/A</v>
      </c>
      <c r="F18" s="97" t="e">
        <f>VLOOKUP($N$16,入力シート!$A$3:$U$52,5)</f>
        <v>#N/A</v>
      </c>
      <c r="G18" s="127"/>
      <c r="H18" s="102" t="e">
        <f>VLOOKUP($N$16,入力シート!$A$3:$U$52,5)</f>
        <v>#N/A</v>
      </c>
      <c r="I18" s="103" t="e">
        <f>VLOOKUP($N$16,入力シート!$A$3:$U$52,5)</f>
        <v>#N/A</v>
      </c>
      <c r="J18" s="102" t="e">
        <f>VLOOKUP($N$16,入力シート!$A$3:$U$52,5)</f>
        <v>#N/A</v>
      </c>
      <c r="K18" s="106" t="e">
        <f>VLOOKUP($N$16,入力シート!$A$3:$U$52,5)</f>
        <v>#N/A</v>
      </c>
      <c r="N18" s="145"/>
    </row>
    <row r="19" spans="2:14" ht="10.8" customHeight="1" x14ac:dyDescent="0.45">
      <c r="B19" s="131"/>
      <c r="C19" s="91"/>
      <c r="D19" s="25" t="str">
        <f>IFERROR(IF(VLOOKUP($N16,入力シート!$A$3:$U$52,8)=0,"",VLOOKUP($N16,入力シート!$A$3:$U$52,8)),"")</f>
        <v/>
      </c>
      <c r="E19" s="95" t="e">
        <f>VLOOKUP($N$16,入力シート!$A$3:$U$52,6)</f>
        <v>#N/A</v>
      </c>
      <c r="F19" s="98" t="e">
        <f>VLOOKUP($N$16,入力シート!$A$3:$U$52,6)</f>
        <v>#N/A</v>
      </c>
      <c r="G19" s="132"/>
      <c r="H19" s="64" t="s">
        <v>170</v>
      </c>
      <c r="I19" s="65" t="str">
        <f>IFERROR(VLOOKUP($N16,入力シート!$A$3:$U$52,20)&amp;"","")</f>
        <v/>
      </c>
      <c r="J19" s="78" t="s">
        <v>172</v>
      </c>
      <c r="K19" s="66" t="str">
        <f>IFERROR(VLOOKUP($N16,入力シート!$A$3:$U$52,21)&amp;"","")</f>
        <v/>
      </c>
      <c r="N19" s="145"/>
    </row>
    <row r="20" spans="2:14" ht="10.8" customHeight="1" x14ac:dyDescent="0.45">
      <c r="B20" s="131"/>
      <c r="C20" s="90">
        <v>2</v>
      </c>
      <c r="D20" s="81" t="str">
        <f>IFERROR(VLOOKUP($N20,入力シート!$A$3:$U$52,6)&amp;"","")</f>
        <v/>
      </c>
      <c r="E20" s="93" t="str">
        <f>IFERROR(VLOOKUP($N20,入力シート!$A$3:$U$52,7)&amp;"","")</f>
        <v/>
      </c>
      <c r="F20" s="96" t="str">
        <f>IFERROR(VLOOKUP($N20,入力シート!$A$3:$U$52,11)&amp;"","")</f>
        <v/>
      </c>
      <c r="G20" s="126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5"/>
    </row>
    <row r="21" spans="2:14" ht="10.8" customHeight="1" x14ac:dyDescent="0.45">
      <c r="B21" s="131"/>
      <c r="C21" s="91"/>
      <c r="D21" s="100" t="str">
        <f>IFERROR(VLOOKUP($N20,入力シート!$A$3:$U$52,5)&amp;"","")</f>
        <v/>
      </c>
      <c r="E21" s="94" t="e">
        <f>VLOOKUP($N$16,入力シート!$A$3:$U$52,6)</f>
        <v>#N/A</v>
      </c>
      <c r="F21" s="97" t="e">
        <f>VLOOKUP($N$16,入力シート!$A$3:$U$52,6)</f>
        <v>#N/A</v>
      </c>
      <c r="G21" s="127"/>
      <c r="H21" s="102" t="str">
        <f>IFERROR(VLOOKUP($N20,入力シート!$A$3:$U$52,15)&amp;"","")</f>
        <v/>
      </c>
      <c r="I21" s="103" t="e">
        <f>VLOOKUP($N$16,入力シート!$A$3:$U$52,6)</f>
        <v>#N/A</v>
      </c>
      <c r="J21" s="102" t="str">
        <f>IFERROR(VLOOKUP($N20,入力シート!$A$3:$U$52,18)&amp;"","")</f>
        <v/>
      </c>
      <c r="K21" s="106" t="e">
        <f>VLOOKUP($N$16,入力シート!$A$3:$U$52,6)</f>
        <v>#N/A</v>
      </c>
      <c r="N21" s="145"/>
    </row>
    <row r="22" spans="2:14" ht="10.8" customHeight="1" x14ac:dyDescent="0.45">
      <c r="B22" s="131"/>
      <c r="C22" s="91"/>
      <c r="D22" s="101" t="e">
        <f>VLOOKUP($N$16,入力シート!$A$3:$U$52,6)</f>
        <v>#N/A</v>
      </c>
      <c r="E22" s="94" t="e">
        <f>VLOOKUP($N$16,入力シート!$A$3:$U$52,5)</f>
        <v>#N/A</v>
      </c>
      <c r="F22" s="97" t="e">
        <f>VLOOKUP($N$16,入力シート!$A$3:$U$52,5)</f>
        <v>#N/A</v>
      </c>
      <c r="G22" s="127"/>
      <c r="H22" s="104" t="e">
        <f>VLOOKUP($N$16,入力シート!$A$3:$U$52,5)</f>
        <v>#N/A</v>
      </c>
      <c r="I22" s="105" t="e">
        <f>VLOOKUP($N$16,入力シート!$A$3:$U$52,5)</f>
        <v>#N/A</v>
      </c>
      <c r="J22" s="104" t="e">
        <f>VLOOKUP($N$16,入力シート!$A$3:$U$52,5)</f>
        <v>#N/A</v>
      </c>
      <c r="K22" s="107" t="e">
        <f>VLOOKUP($N$16,入力シート!$A$3:$U$52,5)</f>
        <v>#N/A</v>
      </c>
      <c r="N22" s="145"/>
    </row>
    <row r="23" spans="2:14" ht="10.8" customHeight="1" thickBot="1" x14ac:dyDescent="0.5">
      <c r="B23" s="131"/>
      <c r="C23" s="91"/>
      <c r="D23" s="25" t="str">
        <f>IFERROR(IF(VLOOKUP($N20,入力シート!$A$3:$U$52,8)=0,"",VLOOKUP($N20,入力シート!$A$3:$U$52,8)),"")</f>
        <v/>
      </c>
      <c r="E23" s="94" t="e">
        <f>VLOOKUP($N$16,入力シート!$A$3:$U$52,6)</f>
        <v>#N/A</v>
      </c>
      <c r="F23" s="97" t="e">
        <f>VLOOKUP($N$16,入力シート!$A$3:$U$52,6)</f>
        <v>#N/A</v>
      </c>
      <c r="G23" s="127"/>
      <c r="H23" s="27" t="s">
        <v>170</v>
      </c>
      <c r="I23" s="68" t="str">
        <f>IFERROR(VLOOKUP($N20,入力シート!$A$3:$U$52,20)&amp;"","")</f>
        <v/>
      </c>
      <c r="J23" s="79" t="s">
        <v>172</v>
      </c>
      <c r="K23" s="72" t="str">
        <f>IFERROR(VLOOKUP($N20,入力シート!$A$3:$U$52,21)&amp;"","")</f>
        <v/>
      </c>
      <c r="N23" s="145"/>
    </row>
    <row r="24" spans="2:14" ht="10.8" customHeight="1" thickTop="1" x14ac:dyDescent="0.45">
      <c r="B24" s="111" t="s">
        <v>86</v>
      </c>
      <c r="C24" s="112"/>
      <c r="D24" s="38" t="s">
        <v>88</v>
      </c>
      <c r="E24" s="117" t="s">
        <v>71</v>
      </c>
      <c r="F24" s="120" t="s">
        <v>96</v>
      </c>
      <c r="G24" s="117" t="s">
        <v>74</v>
      </c>
      <c r="H24" s="39" t="s">
        <v>99</v>
      </c>
      <c r="I24" s="74" t="s">
        <v>92</v>
      </c>
      <c r="J24" s="69" t="s">
        <v>99</v>
      </c>
      <c r="K24" s="70" t="s">
        <v>92</v>
      </c>
      <c r="N24" s="19"/>
    </row>
    <row r="25" spans="2:14" ht="10.8" customHeight="1" x14ac:dyDescent="0.45">
      <c r="B25" s="113"/>
      <c r="C25" s="114"/>
      <c r="D25" s="34" t="s">
        <v>89</v>
      </c>
      <c r="E25" s="118"/>
      <c r="F25" s="121"/>
      <c r="G25" s="118"/>
      <c r="H25" s="123" t="s">
        <v>173</v>
      </c>
      <c r="I25" s="124"/>
      <c r="J25" s="123" t="s">
        <v>100</v>
      </c>
      <c r="K25" s="125"/>
      <c r="N25" s="19"/>
    </row>
    <row r="26" spans="2:14" ht="10.8" customHeight="1" x14ac:dyDescent="0.45">
      <c r="B26" s="115"/>
      <c r="C26" s="116"/>
      <c r="D26" s="35" t="s">
        <v>90</v>
      </c>
      <c r="E26" s="119"/>
      <c r="F26" s="122"/>
      <c r="G26" s="119"/>
      <c r="H26" s="36" t="s">
        <v>171</v>
      </c>
      <c r="I26" s="75"/>
      <c r="J26" s="36" t="s">
        <v>174</v>
      </c>
      <c r="K26" s="37"/>
      <c r="N26" s="19"/>
    </row>
    <row r="27" spans="2:14" ht="10.8" customHeight="1" x14ac:dyDescent="0.45">
      <c r="B27" s="108" t="s">
        <v>93</v>
      </c>
      <c r="C27" s="91">
        <v>1</v>
      </c>
      <c r="D27" s="81" t="str">
        <f>IFERROR(VLOOKUP($N27,入力シート!$A$3:$U$52,6)&amp;"","")</f>
        <v/>
      </c>
      <c r="E27" s="93" t="str">
        <f>IFERROR(VLOOKUP($N27,入力シート!$A$3:$U$52,7)&amp;"","")</f>
        <v/>
      </c>
      <c r="F27" s="96" t="str">
        <f>IFERROR(VLOOKUP($N27,入力シート!$A$3:$U$52,11)&amp;"","")</f>
        <v/>
      </c>
      <c r="G27" s="93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5"/>
    </row>
    <row r="28" spans="2:14" ht="10.8" customHeight="1" x14ac:dyDescent="0.45">
      <c r="B28" s="109"/>
      <c r="C28" s="91"/>
      <c r="D28" s="100" t="str">
        <f>IFERROR(VLOOKUP($N27,入力シート!$A$3:$U$52,5)&amp;"","")</f>
        <v/>
      </c>
      <c r="E28" s="94" t="e">
        <f>VLOOKUP($N$16,入力シート!$A$3:$U$52,6)</f>
        <v>#N/A</v>
      </c>
      <c r="F28" s="97" t="e">
        <f>VLOOKUP($N$16,入力シート!$A$3:$U$52,6)</f>
        <v>#N/A</v>
      </c>
      <c r="G28" s="94" t="e">
        <f>VLOOKUP($N$16,入力シート!$A$3:$U$52,6)</f>
        <v>#N/A</v>
      </c>
      <c r="H28" s="102" t="str">
        <f>IFERROR(VLOOKUP($N27,入力シート!$A$3:$U$52,15)&amp;"","")</f>
        <v/>
      </c>
      <c r="I28" s="103" t="e">
        <f>VLOOKUP($N$16,入力シート!$A$3:$U$52,6)</f>
        <v>#N/A</v>
      </c>
      <c r="J28" s="102" t="str">
        <f>IFERROR(VLOOKUP($N27,入力シート!$A$3:$U$52,18)&amp;"","")</f>
        <v/>
      </c>
      <c r="K28" s="106" t="e">
        <f>VLOOKUP($N$16,入力シート!$A$3:$U$52,6)</f>
        <v>#N/A</v>
      </c>
      <c r="N28" s="145"/>
    </row>
    <row r="29" spans="2:14" ht="10.8" customHeight="1" x14ac:dyDescent="0.45">
      <c r="B29" s="109"/>
      <c r="C29" s="91"/>
      <c r="D29" s="101" t="e">
        <f>VLOOKUP($N$16,入力シート!$A$3:$U$52,6)</f>
        <v>#N/A</v>
      </c>
      <c r="E29" s="94" t="e">
        <f>VLOOKUP($N$16,入力シート!$A$3:$U$52,5)</f>
        <v>#N/A</v>
      </c>
      <c r="F29" s="97" t="e">
        <f>VLOOKUP($N$16,入力シート!$A$3:$U$52,5)</f>
        <v>#N/A</v>
      </c>
      <c r="G29" s="94" t="e">
        <f>VLOOKUP($N$16,入力シート!$A$3:$U$52,5)</f>
        <v>#N/A</v>
      </c>
      <c r="H29" s="102" t="e">
        <f>VLOOKUP($N$16,入力シート!$A$3:$U$52,5)</f>
        <v>#N/A</v>
      </c>
      <c r="I29" s="103" t="e">
        <f>VLOOKUP($N$16,入力シート!$A$3:$U$52,5)</f>
        <v>#N/A</v>
      </c>
      <c r="J29" s="102" t="e">
        <f>VLOOKUP($N$16,入力シート!$A$3:$U$52,5)</f>
        <v>#N/A</v>
      </c>
      <c r="K29" s="106" t="e">
        <f>VLOOKUP($N$16,入力シート!$A$3:$U$52,5)</f>
        <v>#N/A</v>
      </c>
      <c r="N29" s="145"/>
    </row>
    <row r="30" spans="2:14" ht="10.8" customHeight="1" x14ac:dyDescent="0.45">
      <c r="B30" s="109"/>
      <c r="C30" s="92"/>
      <c r="D30" s="25" t="str">
        <f>IFERROR(IF(VLOOKUP($N27,入力シート!$A$3:$U$52,8)=0,"",VLOOKUP($N27,入力シート!$A$3:$U$52,8)),"")</f>
        <v/>
      </c>
      <c r="E30" s="95" t="e">
        <f>VLOOKUP($N$16,入力シート!$A$3:$U$52,6)</f>
        <v>#N/A</v>
      </c>
      <c r="F30" s="98" t="e">
        <f>VLOOKUP($N$16,入力シート!$A$3:$U$52,6)</f>
        <v>#N/A</v>
      </c>
      <c r="G30" s="95" t="e">
        <f>VLOOKUP($N$16,入力シート!$A$3:$U$52,6)</f>
        <v>#N/A</v>
      </c>
      <c r="H30" s="71" t="s">
        <v>170</v>
      </c>
      <c r="I30" s="65" t="str">
        <f>IFERROR(VLOOKUP($N27,入力シート!$A$3:$U$52,20)&amp;"","")</f>
        <v/>
      </c>
      <c r="J30" s="80" t="s">
        <v>172</v>
      </c>
      <c r="K30" s="66" t="str">
        <f>IFERROR(VLOOKUP($N27,入力シート!$A$3:$U$52,21)&amp;"","")</f>
        <v/>
      </c>
      <c r="N30" s="145"/>
    </row>
    <row r="31" spans="2:14" ht="10.8" customHeight="1" x14ac:dyDescent="0.45">
      <c r="B31" s="109"/>
      <c r="C31" s="90">
        <v>2</v>
      </c>
      <c r="D31" s="81" t="str">
        <f>IFERROR(VLOOKUP($N31,入力シート!$A$3:$U$52,6)&amp;"","")</f>
        <v/>
      </c>
      <c r="E31" s="93" t="str">
        <f>IFERROR(VLOOKUP($N31,入力シート!$A$3:$U$52,7)&amp;"","")</f>
        <v/>
      </c>
      <c r="F31" s="96" t="str">
        <f>IFERROR(VLOOKUP($N31,入力シート!$A$3:$U$52,11)&amp;"","")</f>
        <v/>
      </c>
      <c r="G31" s="93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5"/>
    </row>
    <row r="32" spans="2:14" ht="10.8" customHeight="1" x14ac:dyDescent="0.45">
      <c r="B32" s="109"/>
      <c r="C32" s="91"/>
      <c r="D32" s="100" t="str">
        <f>IFERROR(VLOOKUP($N31,入力シート!$A$3:$U$52,5)&amp;"","")</f>
        <v/>
      </c>
      <c r="E32" s="94" t="e">
        <f>VLOOKUP($N$16,入力シート!$A$3:$U$52,6)</f>
        <v>#N/A</v>
      </c>
      <c r="F32" s="97" t="e">
        <f>VLOOKUP($N$16,入力シート!$A$3:$U$52,6)</f>
        <v>#N/A</v>
      </c>
      <c r="G32" s="94" t="e">
        <f>VLOOKUP($N$16,入力シート!$A$3:$U$52,6)</f>
        <v>#N/A</v>
      </c>
      <c r="H32" s="102" t="str">
        <f>IFERROR(VLOOKUP($N31,入力シート!$A$3:$U$52,15)&amp;"","")</f>
        <v/>
      </c>
      <c r="I32" s="103" t="e">
        <f>VLOOKUP($N$16,入力シート!$A$3:$U$52,6)</f>
        <v>#N/A</v>
      </c>
      <c r="J32" s="102" t="str">
        <f>IFERROR(VLOOKUP($N31,入力シート!$A$3:$U$52,18)&amp;"","")</f>
        <v/>
      </c>
      <c r="K32" s="106" t="e">
        <f>VLOOKUP($N$16,入力シート!$A$3:$U$52,6)</f>
        <v>#N/A</v>
      </c>
      <c r="N32" s="145"/>
    </row>
    <row r="33" spans="2:14" ht="10.8" customHeight="1" x14ac:dyDescent="0.45">
      <c r="B33" s="109"/>
      <c r="C33" s="91"/>
      <c r="D33" s="101" t="e">
        <f>VLOOKUP($N$16,入力シート!$A$3:$U$52,6)</f>
        <v>#N/A</v>
      </c>
      <c r="E33" s="94" t="e">
        <f>VLOOKUP($N$16,入力シート!$A$3:$U$52,5)</f>
        <v>#N/A</v>
      </c>
      <c r="F33" s="97" t="e">
        <f>VLOOKUP($N$16,入力シート!$A$3:$U$52,5)</f>
        <v>#N/A</v>
      </c>
      <c r="G33" s="94" t="e">
        <f>VLOOKUP($N$16,入力シート!$A$3:$U$52,5)</f>
        <v>#N/A</v>
      </c>
      <c r="H33" s="104" t="e">
        <f>VLOOKUP($N$16,入力シート!$A$3:$U$52,5)</f>
        <v>#N/A</v>
      </c>
      <c r="I33" s="105" t="e">
        <f>VLOOKUP($N$16,入力シート!$A$3:$U$52,5)</f>
        <v>#N/A</v>
      </c>
      <c r="J33" s="104" t="e">
        <f>VLOOKUP($N$16,入力シート!$A$3:$U$52,5)</f>
        <v>#N/A</v>
      </c>
      <c r="K33" s="107" t="e">
        <f>VLOOKUP($N$16,入力シート!$A$3:$U$52,5)</f>
        <v>#N/A</v>
      </c>
      <c r="N33" s="145"/>
    </row>
    <row r="34" spans="2:14" ht="10.8" customHeight="1" x14ac:dyDescent="0.45">
      <c r="B34" s="109"/>
      <c r="C34" s="92"/>
      <c r="D34" s="25" t="str">
        <f>IFERROR(IF(VLOOKUP($N31,入力シート!$A$3:$U$52,8)=0,"",VLOOKUP($N31,入力シート!$A$3:$U$52,8)),"")</f>
        <v/>
      </c>
      <c r="E34" s="95" t="e">
        <f>VLOOKUP($N$16,入力シート!$A$3:$U$52,6)</f>
        <v>#N/A</v>
      </c>
      <c r="F34" s="98" t="e">
        <f>VLOOKUP($N$16,入力シート!$A$3:$U$52,6)</f>
        <v>#N/A</v>
      </c>
      <c r="G34" s="95" t="e">
        <f>VLOOKUP($N$16,入力シート!$A$3:$U$52,6)</f>
        <v>#N/A</v>
      </c>
      <c r="H34" s="28" t="s">
        <v>170</v>
      </c>
      <c r="I34" s="67" t="str">
        <f>IFERROR(VLOOKUP($N31,入力シート!$A$3:$U$52,20)&amp;"","")</f>
        <v/>
      </c>
      <c r="J34" s="29" t="s">
        <v>172</v>
      </c>
      <c r="K34" s="26" t="str">
        <f>IFERROR(VLOOKUP($N31,入力シート!$A$3:$U$52,21)&amp;"","")</f>
        <v/>
      </c>
      <c r="N34" s="145"/>
    </row>
    <row r="35" spans="2:14" ht="10.8" customHeight="1" x14ac:dyDescent="0.45">
      <c r="B35" s="109"/>
      <c r="C35" s="91">
        <v>3</v>
      </c>
      <c r="D35" s="81" t="str">
        <f>IFERROR(VLOOKUP($N35,入力シート!$A$3:$U$52,6)&amp;"","")</f>
        <v/>
      </c>
      <c r="E35" s="93" t="str">
        <f>IFERROR(VLOOKUP($N35,入力シート!$A$3:$U$52,7)&amp;"","")</f>
        <v/>
      </c>
      <c r="F35" s="96" t="str">
        <f>IFERROR(VLOOKUP($N35,入力シート!$A$3:$U$52,11)&amp;"","")</f>
        <v/>
      </c>
      <c r="G35" s="93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5"/>
    </row>
    <row r="36" spans="2:14" ht="10.8" customHeight="1" x14ac:dyDescent="0.45">
      <c r="B36" s="109"/>
      <c r="C36" s="91"/>
      <c r="D36" s="100" t="str">
        <f>IFERROR(VLOOKUP($N35,入力シート!$A$3:$U$52,5)&amp;"","")</f>
        <v/>
      </c>
      <c r="E36" s="94" t="e">
        <f>VLOOKUP($N$16,入力シート!$A$3:$U$52,6)</f>
        <v>#N/A</v>
      </c>
      <c r="F36" s="97" t="e">
        <f>VLOOKUP($N$16,入力シート!$A$3:$U$52,6)</f>
        <v>#N/A</v>
      </c>
      <c r="G36" s="94" t="e">
        <f>VLOOKUP($N$16,入力シート!$A$3:$U$52,6)</f>
        <v>#N/A</v>
      </c>
      <c r="H36" s="102" t="str">
        <f>IFERROR(VLOOKUP($N35,入力シート!$A$3:$U$52,15)&amp;"","")</f>
        <v/>
      </c>
      <c r="I36" s="103" t="e">
        <f>VLOOKUP($N$16,入力シート!$A$3:$U$52,6)</f>
        <v>#N/A</v>
      </c>
      <c r="J36" s="102" t="str">
        <f>IFERROR(VLOOKUP($N35,入力シート!$A$3:$U$52,18)&amp;"","")</f>
        <v/>
      </c>
      <c r="K36" s="106" t="e">
        <f>VLOOKUP($N$16,入力シート!$A$3:$U$52,6)</f>
        <v>#N/A</v>
      </c>
      <c r="N36" s="145"/>
    </row>
    <row r="37" spans="2:14" ht="10.8" customHeight="1" x14ac:dyDescent="0.45">
      <c r="B37" s="109"/>
      <c r="C37" s="91"/>
      <c r="D37" s="101" t="e">
        <f>VLOOKUP($N$16,入力シート!$A$3:$U$52,6)</f>
        <v>#N/A</v>
      </c>
      <c r="E37" s="94" t="e">
        <f>VLOOKUP($N$16,入力シート!$A$3:$U$52,5)</f>
        <v>#N/A</v>
      </c>
      <c r="F37" s="97" t="e">
        <f>VLOOKUP($N$16,入力シート!$A$3:$U$52,5)</f>
        <v>#N/A</v>
      </c>
      <c r="G37" s="94" t="e">
        <f>VLOOKUP($N$16,入力シート!$A$3:$U$52,5)</f>
        <v>#N/A</v>
      </c>
      <c r="H37" s="102" t="e">
        <f>VLOOKUP($N$16,入力シート!$A$3:$U$52,5)</f>
        <v>#N/A</v>
      </c>
      <c r="I37" s="103" t="e">
        <f>VLOOKUP($N$16,入力シート!$A$3:$U$52,5)</f>
        <v>#N/A</v>
      </c>
      <c r="J37" s="102" t="e">
        <f>VLOOKUP($N$16,入力シート!$A$3:$U$52,5)</f>
        <v>#N/A</v>
      </c>
      <c r="K37" s="106" t="e">
        <f>VLOOKUP($N$16,入力シート!$A$3:$U$52,5)</f>
        <v>#N/A</v>
      </c>
      <c r="N37" s="145"/>
    </row>
    <row r="38" spans="2:14" ht="10.8" customHeight="1" x14ac:dyDescent="0.45">
      <c r="B38" s="109"/>
      <c r="C38" s="92"/>
      <c r="D38" s="25" t="str">
        <f>IFERROR(IF(VLOOKUP($N35,入力シート!$A$3:$U$52,8)=0,"",VLOOKUP($N35,入力シート!$A$3:$U$52,8)),"")</f>
        <v/>
      </c>
      <c r="E38" s="95" t="e">
        <f>VLOOKUP($N$16,入力シート!$A$3:$U$52,6)</f>
        <v>#N/A</v>
      </c>
      <c r="F38" s="98" t="e">
        <f>VLOOKUP($N$16,入力シート!$A$3:$U$52,6)</f>
        <v>#N/A</v>
      </c>
      <c r="G38" s="95" t="e">
        <f>VLOOKUP($N$16,入力シート!$A$3:$U$52,6)</f>
        <v>#N/A</v>
      </c>
      <c r="H38" s="71" t="s">
        <v>170</v>
      </c>
      <c r="I38" s="65" t="str">
        <f>IFERROR(VLOOKUP($N35,入力シート!$A$3:$U$52,20)&amp;"","")</f>
        <v/>
      </c>
      <c r="J38" s="80" t="s">
        <v>172</v>
      </c>
      <c r="K38" s="66" t="str">
        <f>IFERROR(VLOOKUP($N35,入力シート!$A$3:$U$52,21)&amp;"","")</f>
        <v/>
      </c>
      <c r="N38" s="145"/>
    </row>
    <row r="39" spans="2:14" ht="10.8" customHeight="1" x14ac:dyDescent="0.45">
      <c r="B39" s="109"/>
      <c r="C39" s="90">
        <v>4</v>
      </c>
      <c r="D39" s="81" t="str">
        <f>IFERROR(VLOOKUP($N39,入力シート!$A$3:$U$52,6)&amp;"","")</f>
        <v/>
      </c>
      <c r="E39" s="93" t="str">
        <f>IFERROR(VLOOKUP($N39,入力シート!$A$3:$U$52,7)&amp;"","")</f>
        <v/>
      </c>
      <c r="F39" s="96" t="str">
        <f>IFERROR(VLOOKUP($N39,入力シート!$A$3:$U$52,11)&amp;"","")</f>
        <v/>
      </c>
      <c r="G39" s="93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5"/>
    </row>
    <row r="40" spans="2:14" ht="10.8" customHeight="1" x14ac:dyDescent="0.45">
      <c r="B40" s="109"/>
      <c r="C40" s="91"/>
      <c r="D40" s="100" t="str">
        <f>IFERROR(VLOOKUP($N39,入力シート!$A$3:$U$52,5)&amp;"","")</f>
        <v/>
      </c>
      <c r="E40" s="94" t="e">
        <f>VLOOKUP($N$16,入力シート!$A$3:$U$52,6)</f>
        <v>#N/A</v>
      </c>
      <c r="F40" s="97" t="e">
        <f>VLOOKUP($N$16,入力シート!$A$3:$U$52,6)</f>
        <v>#N/A</v>
      </c>
      <c r="G40" s="94" t="e">
        <f>VLOOKUP($N$16,入力シート!$A$3:$U$52,6)</f>
        <v>#N/A</v>
      </c>
      <c r="H40" s="102" t="str">
        <f>IFERROR(VLOOKUP($N39,入力シート!$A$3:$U$52,15)&amp;"","")</f>
        <v/>
      </c>
      <c r="I40" s="103" t="e">
        <f>VLOOKUP($N$16,入力シート!$A$3:$U$52,6)</f>
        <v>#N/A</v>
      </c>
      <c r="J40" s="102" t="str">
        <f>IFERROR(VLOOKUP($N39,入力シート!$A$3:$U$52,18)&amp;"","")</f>
        <v/>
      </c>
      <c r="K40" s="106" t="e">
        <f>VLOOKUP($N$16,入力シート!$A$3:$U$52,6)</f>
        <v>#N/A</v>
      </c>
      <c r="N40" s="145"/>
    </row>
    <row r="41" spans="2:14" ht="10.8" customHeight="1" x14ac:dyDescent="0.45">
      <c r="B41" s="109"/>
      <c r="C41" s="91"/>
      <c r="D41" s="101" t="e">
        <f>VLOOKUP($N$16,入力シート!$A$3:$U$52,6)</f>
        <v>#N/A</v>
      </c>
      <c r="E41" s="94" t="e">
        <f>VLOOKUP($N$16,入力シート!$A$3:$U$52,5)</f>
        <v>#N/A</v>
      </c>
      <c r="F41" s="97" t="e">
        <f>VLOOKUP($N$16,入力シート!$A$3:$U$52,5)</f>
        <v>#N/A</v>
      </c>
      <c r="G41" s="94" t="e">
        <f>VLOOKUP($N$16,入力シート!$A$3:$U$52,5)</f>
        <v>#N/A</v>
      </c>
      <c r="H41" s="104" t="e">
        <f>VLOOKUP($N$16,入力シート!$A$3:$U$52,5)</f>
        <v>#N/A</v>
      </c>
      <c r="I41" s="105" t="e">
        <f>VLOOKUP($N$16,入力シート!$A$3:$U$52,5)</f>
        <v>#N/A</v>
      </c>
      <c r="J41" s="104" t="e">
        <f>VLOOKUP($N$16,入力シート!$A$3:$U$52,5)</f>
        <v>#N/A</v>
      </c>
      <c r="K41" s="107" t="e">
        <f>VLOOKUP($N$16,入力シート!$A$3:$U$52,5)</f>
        <v>#N/A</v>
      </c>
      <c r="N41" s="145"/>
    </row>
    <row r="42" spans="2:14" ht="10.8" customHeight="1" x14ac:dyDescent="0.45">
      <c r="B42" s="109"/>
      <c r="C42" s="92"/>
      <c r="D42" s="25" t="str">
        <f>IFERROR(IF(VLOOKUP($N39,入力シート!$A$3:$U$52,8)=0,"",VLOOKUP($N39,入力シート!$A$3:$U$52,8)),"")</f>
        <v/>
      </c>
      <c r="E42" s="95" t="e">
        <f>VLOOKUP($N$16,入力シート!$A$3:$U$52,6)</f>
        <v>#N/A</v>
      </c>
      <c r="F42" s="98" t="e">
        <f>VLOOKUP($N$16,入力シート!$A$3:$U$52,6)</f>
        <v>#N/A</v>
      </c>
      <c r="G42" s="95" t="e">
        <f>VLOOKUP($N$16,入力シート!$A$3:$U$52,6)</f>
        <v>#N/A</v>
      </c>
      <c r="H42" s="28" t="s">
        <v>170</v>
      </c>
      <c r="I42" s="67" t="str">
        <f>IFERROR(VLOOKUP($N39,入力シート!$A$3:$U$52,20)&amp;"","")</f>
        <v/>
      </c>
      <c r="J42" s="29" t="s">
        <v>172</v>
      </c>
      <c r="K42" s="26" t="str">
        <f>IFERROR(VLOOKUP($N39,入力シート!$A$3:$U$52,21)&amp;"","")</f>
        <v/>
      </c>
      <c r="N42" s="145"/>
    </row>
    <row r="43" spans="2:14" ht="10.8" customHeight="1" x14ac:dyDescent="0.45">
      <c r="B43" s="109"/>
      <c r="C43" s="91">
        <v>5</v>
      </c>
      <c r="D43" s="81" t="str">
        <f>IFERROR(VLOOKUP($N43,入力シート!$A$3:$U$52,6)&amp;"","")</f>
        <v/>
      </c>
      <c r="E43" s="93" t="str">
        <f>IFERROR(VLOOKUP($N43,入力シート!$A$3:$U$52,7)&amp;"","")</f>
        <v/>
      </c>
      <c r="F43" s="96" t="str">
        <f>IFERROR(VLOOKUP($N43,入力シート!$A$3:$U$52,11)&amp;"","")</f>
        <v/>
      </c>
      <c r="G43" s="93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5"/>
    </row>
    <row r="44" spans="2:14" ht="10.8" customHeight="1" x14ac:dyDescent="0.45">
      <c r="B44" s="109"/>
      <c r="C44" s="91"/>
      <c r="D44" s="100" t="str">
        <f>IFERROR(VLOOKUP($N43,入力シート!$A$3:$U$52,5)&amp;"","")</f>
        <v/>
      </c>
      <c r="E44" s="94" t="e">
        <f>VLOOKUP($N$16,入力シート!$A$3:$U$52,6)</f>
        <v>#N/A</v>
      </c>
      <c r="F44" s="97" t="e">
        <f>VLOOKUP($N$16,入力シート!$A$3:$U$52,6)</f>
        <v>#N/A</v>
      </c>
      <c r="G44" s="94" t="e">
        <f>VLOOKUP($N$16,入力シート!$A$3:$U$52,6)</f>
        <v>#N/A</v>
      </c>
      <c r="H44" s="102" t="str">
        <f>IFERROR(VLOOKUP($N43,入力シート!$A$3:$U$52,15)&amp;"","")</f>
        <v/>
      </c>
      <c r="I44" s="103" t="e">
        <f>VLOOKUP($N$16,入力シート!$A$3:$U$52,6)</f>
        <v>#N/A</v>
      </c>
      <c r="J44" s="102" t="str">
        <f>IFERROR(VLOOKUP($N43,入力シート!$A$3:$U$52,18)&amp;"","")</f>
        <v/>
      </c>
      <c r="K44" s="106" t="e">
        <f>VLOOKUP($N$16,入力シート!$A$3:$U$52,6)</f>
        <v>#N/A</v>
      </c>
      <c r="N44" s="145"/>
    </row>
    <row r="45" spans="2:14" ht="10.8" customHeight="1" x14ac:dyDescent="0.45">
      <c r="B45" s="109"/>
      <c r="C45" s="91"/>
      <c r="D45" s="101" t="e">
        <f>VLOOKUP($N$16,入力シート!$A$3:$U$52,6)</f>
        <v>#N/A</v>
      </c>
      <c r="E45" s="94" t="e">
        <f>VLOOKUP($N$16,入力シート!$A$3:$U$52,5)</f>
        <v>#N/A</v>
      </c>
      <c r="F45" s="97" t="e">
        <f>VLOOKUP($N$16,入力シート!$A$3:$U$52,5)</f>
        <v>#N/A</v>
      </c>
      <c r="G45" s="94" t="e">
        <f>VLOOKUP($N$16,入力シート!$A$3:$U$52,5)</f>
        <v>#N/A</v>
      </c>
      <c r="H45" s="102" t="e">
        <f>VLOOKUP($N$16,入力シート!$A$3:$U$52,5)</f>
        <v>#N/A</v>
      </c>
      <c r="I45" s="103" t="e">
        <f>VLOOKUP($N$16,入力シート!$A$3:$U$52,5)</f>
        <v>#N/A</v>
      </c>
      <c r="J45" s="102" t="e">
        <f>VLOOKUP($N$16,入力シート!$A$3:$U$52,5)</f>
        <v>#N/A</v>
      </c>
      <c r="K45" s="106" t="e">
        <f>VLOOKUP($N$16,入力シート!$A$3:$U$52,5)</f>
        <v>#N/A</v>
      </c>
      <c r="N45" s="145"/>
    </row>
    <row r="46" spans="2:14" ht="10.8" customHeight="1" x14ac:dyDescent="0.45">
      <c r="B46" s="109"/>
      <c r="C46" s="92"/>
      <c r="D46" s="25" t="str">
        <f>IFERROR(IF(VLOOKUP($N43,入力シート!$A$3:$U$52,8)=0,"",VLOOKUP($N43,入力シート!$A$3:$U$52,8)),"")</f>
        <v/>
      </c>
      <c r="E46" s="95" t="e">
        <f>VLOOKUP($N$16,入力シート!$A$3:$U$52,6)</f>
        <v>#N/A</v>
      </c>
      <c r="F46" s="98" t="e">
        <f>VLOOKUP($N$16,入力シート!$A$3:$U$52,6)</f>
        <v>#N/A</v>
      </c>
      <c r="G46" s="95" t="e">
        <f>VLOOKUP($N$16,入力シート!$A$3:$U$52,6)</f>
        <v>#N/A</v>
      </c>
      <c r="H46" s="71" t="s">
        <v>170</v>
      </c>
      <c r="I46" s="65" t="str">
        <f>IFERROR(VLOOKUP($N43,入力シート!$A$3:$U$52,20)&amp;"","")</f>
        <v/>
      </c>
      <c r="J46" s="80" t="s">
        <v>172</v>
      </c>
      <c r="K46" s="66" t="str">
        <f>IFERROR(VLOOKUP($N43,入力シート!$A$3:$U$52,21)&amp;"","")</f>
        <v/>
      </c>
      <c r="N46" s="145"/>
    </row>
    <row r="47" spans="2:14" ht="10.8" customHeight="1" x14ac:dyDescent="0.45">
      <c r="B47" s="109"/>
      <c r="C47" s="90">
        <v>6</v>
      </c>
      <c r="D47" s="81" t="str">
        <f>IFERROR(VLOOKUP($N47,入力シート!$A$3:$U$52,6)&amp;"","")</f>
        <v/>
      </c>
      <c r="E47" s="93" t="str">
        <f>IFERROR(VLOOKUP($N47,入力シート!$A$3:$U$52,7)&amp;"","")</f>
        <v/>
      </c>
      <c r="F47" s="96" t="str">
        <f>IFERROR(VLOOKUP($N47,入力シート!$A$3:$U$52,11)&amp;"","")</f>
        <v/>
      </c>
      <c r="G47" s="93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5"/>
    </row>
    <row r="48" spans="2:14" ht="10.8" customHeight="1" x14ac:dyDescent="0.45">
      <c r="B48" s="109"/>
      <c r="C48" s="91"/>
      <c r="D48" s="100" t="str">
        <f>IFERROR(VLOOKUP($N47,入力シート!$A$3:$U$52,5)&amp;"","")</f>
        <v/>
      </c>
      <c r="E48" s="94" t="e">
        <f>VLOOKUP($N$16,入力シート!$A$3:$U$52,6)</f>
        <v>#N/A</v>
      </c>
      <c r="F48" s="97" t="e">
        <f>VLOOKUP($N$16,入力シート!$A$3:$U$52,6)</f>
        <v>#N/A</v>
      </c>
      <c r="G48" s="94" t="e">
        <f>VLOOKUP($N$16,入力シート!$A$3:$U$52,6)</f>
        <v>#N/A</v>
      </c>
      <c r="H48" s="102" t="str">
        <f>IFERROR(VLOOKUP($N47,入力シート!$A$3:$U$52,15)&amp;"","")</f>
        <v/>
      </c>
      <c r="I48" s="103" t="e">
        <f>VLOOKUP($N$16,入力シート!$A$3:$U$52,6)</f>
        <v>#N/A</v>
      </c>
      <c r="J48" s="102" t="str">
        <f>IFERROR(VLOOKUP($N47,入力シート!$A$3:$U$52,18)&amp;"","")</f>
        <v/>
      </c>
      <c r="K48" s="106" t="e">
        <f>VLOOKUP($N$16,入力シート!$A$3:$U$52,6)</f>
        <v>#N/A</v>
      </c>
      <c r="N48" s="145"/>
    </row>
    <row r="49" spans="2:14" ht="10.8" customHeight="1" x14ac:dyDescent="0.45">
      <c r="B49" s="109"/>
      <c r="C49" s="91"/>
      <c r="D49" s="101" t="e">
        <f>VLOOKUP($N$16,入力シート!$A$3:$U$52,6)</f>
        <v>#N/A</v>
      </c>
      <c r="E49" s="94" t="e">
        <f>VLOOKUP($N$16,入力シート!$A$3:$U$52,5)</f>
        <v>#N/A</v>
      </c>
      <c r="F49" s="97" t="e">
        <f>VLOOKUP($N$16,入力シート!$A$3:$U$52,5)</f>
        <v>#N/A</v>
      </c>
      <c r="G49" s="94" t="e">
        <f>VLOOKUP($N$16,入力シート!$A$3:$U$52,5)</f>
        <v>#N/A</v>
      </c>
      <c r="H49" s="104" t="e">
        <f>VLOOKUP($N$16,入力シート!$A$3:$U$52,5)</f>
        <v>#N/A</v>
      </c>
      <c r="I49" s="105" t="e">
        <f>VLOOKUP($N$16,入力シート!$A$3:$U$52,5)</f>
        <v>#N/A</v>
      </c>
      <c r="J49" s="104" t="e">
        <f>VLOOKUP($N$16,入力シート!$A$3:$U$52,5)</f>
        <v>#N/A</v>
      </c>
      <c r="K49" s="107" t="e">
        <f>VLOOKUP($N$16,入力シート!$A$3:$U$52,5)</f>
        <v>#N/A</v>
      </c>
      <c r="N49" s="145"/>
    </row>
    <row r="50" spans="2:14" ht="10.8" customHeight="1" x14ac:dyDescent="0.45">
      <c r="B50" s="109"/>
      <c r="C50" s="92"/>
      <c r="D50" s="25" t="str">
        <f>IFERROR(IF(VLOOKUP($N47,入力シート!$A$3:$U$52,8)=0,"",VLOOKUP($N47,入力シート!$A$3:$U$52,8)),"")</f>
        <v/>
      </c>
      <c r="E50" s="95" t="e">
        <f>VLOOKUP($N$16,入力シート!$A$3:$U$52,6)</f>
        <v>#N/A</v>
      </c>
      <c r="F50" s="98" t="e">
        <f>VLOOKUP($N$16,入力シート!$A$3:$U$52,6)</f>
        <v>#N/A</v>
      </c>
      <c r="G50" s="95" t="e">
        <f>VLOOKUP($N$16,入力シート!$A$3:$U$52,6)</f>
        <v>#N/A</v>
      </c>
      <c r="H50" s="28" t="s">
        <v>170</v>
      </c>
      <c r="I50" s="67" t="str">
        <f>IFERROR(VLOOKUP($N47,入力シート!$A$3:$U$52,20)&amp;"","")</f>
        <v/>
      </c>
      <c r="J50" s="29" t="s">
        <v>172</v>
      </c>
      <c r="K50" s="26" t="str">
        <f>IFERROR(VLOOKUP($N47,入力シート!$A$3:$U$52,21)&amp;"","")</f>
        <v/>
      </c>
      <c r="N50" s="145"/>
    </row>
    <row r="51" spans="2:14" ht="10.8" customHeight="1" x14ac:dyDescent="0.45">
      <c r="B51" s="109"/>
      <c r="C51" s="91">
        <v>7</v>
      </c>
      <c r="D51" s="81" t="str">
        <f>IFERROR(VLOOKUP($N51,入力シート!$A$3:$U$52,6)&amp;"","")</f>
        <v/>
      </c>
      <c r="E51" s="93" t="str">
        <f>IFERROR(VLOOKUP($N51,入力シート!$A$3:$U$52,7)&amp;"","")</f>
        <v/>
      </c>
      <c r="F51" s="96" t="str">
        <f>IFERROR(VLOOKUP($N51,入力シート!$A$3:$U$52,11)&amp;"","")</f>
        <v/>
      </c>
      <c r="G51" s="93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5"/>
    </row>
    <row r="52" spans="2:14" ht="10.8" customHeight="1" x14ac:dyDescent="0.45">
      <c r="B52" s="109"/>
      <c r="C52" s="91"/>
      <c r="D52" s="100" t="str">
        <f>IFERROR(VLOOKUP($N51,入力シート!$A$3:$U$52,5)&amp;"","")</f>
        <v/>
      </c>
      <c r="E52" s="94" t="e">
        <f>VLOOKUP($N$16,入力シート!$A$3:$U$52,6)</f>
        <v>#N/A</v>
      </c>
      <c r="F52" s="97" t="e">
        <f>VLOOKUP($N$16,入力シート!$A$3:$U$52,6)</f>
        <v>#N/A</v>
      </c>
      <c r="G52" s="94" t="e">
        <f>VLOOKUP($N$16,入力シート!$A$3:$U$52,6)</f>
        <v>#N/A</v>
      </c>
      <c r="H52" s="102" t="str">
        <f>IFERROR(VLOOKUP($N51,入力シート!$A$3:$U$52,15)&amp;"","")</f>
        <v/>
      </c>
      <c r="I52" s="103" t="e">
        <f>VLOOKUP($N$16,入力シート!$A$3:$U$52,6)</f>
        <v>#N/A</v>
      </c>
      <c r="J52" s="102" t="str">
        <f>IFERROR(VLOOKUP($N51,入力シート!$A$3:$U$52,18)&amp;"","")</f>
        <v/>
      </c>
      <c r="K52" s="106" t="e">
        <f>VLOOKUP($N$16,入力シート!$A$3:$U$52,6)</f>
        <v>#N/A</v>
      </c>
      <c r="N52" s="145"/>
    </row>
    <row r="53" spans="2:14" ht="10.8" customHeight="1" x14ac:dyDescent="0.45">
      <c r="B53" s="109"/>
      <c r="C53" s="91"/>
      <c r="D53" s="101" t="e">
        <f>VLOOKUP($N$16,入力シート!$A$3:$U$52,6)</f>
        <v>#N/A</v>
      </c>
      <c r="E53" s="94" t="e">
        <f>VLOOKUP($N$16,入力シート!$A$3:$U$52,5)</f>
        <v>#N/A</v>
      </c>
      <c r="F53" s="97" t="e">
        <f>VLOOKUP($N$16,入力シート!$A$3:$U$52,5)</f>
        <v>#N/A</v>
      </c>
      <c r="G53" s="94" t="e">
        <f>VLOOKUP($N$16,入力シート!$A$3:$U$52,5)</f>
        <v>#N/A</v>
      </c>
      <c r="H53" s="102" t="e">
        <f>VLOOKUP($N$16,入力シート!$A$3:$U$52,5)</f>
        <v>#N/A</v>
      </c>
      <c r="I53" s="103" t="e">
        <f>VLOOKUP($N$16,入力シート!$A$3:$U$52,5)</f>
        <v>#N/A</v>
      </c>
      <c r="J53" s="102" t="e">
        <f>VLOOKUP($N$16,入力シート!$A$3:$U$52,5)</f>
        <v>#N/A</v>
      </c>
      <c r="K53" s="106" t="e">
        <f>VLOOKUP($N$16,入力シート!$A$3:$U$52,5)</f>
        <v>#N/A</v>
      </c>
      <c r="N53" s="145"/>
    </row>
    <row r="54" spans="2:14" ht="10.8" customHeight="1" x14ac:dyDescent="0.45">
      <c r="B54" s="109"/>
      <c r="C54" s="92"/>
      <c r="D54" s="25" t="str">
        <f>IFERROR(IF(VLOOKUP($N51,入力シート!$A$3:$U$52,8)=0,"",VLOOKUP($N51,入力シート!$A$3:$U$52,8)),"")</f>
        <v/>
      </c>
      <c r="E54" s="95" t="e">
        <f>VLOOKUP($N$16,入力シート!$A$3:$U$52,6)</f>
        <v>#N/A</v>
      </c>
      <c r="F54" s="98" t="e">
        <f>VLOOKUP($N$16,入力シート!$A$3:$U$52,6)</f>
        <v>#N/A</v>
      </c>
      <c r="G54" s="95" t="e">
        <f>VLOOKUP($N$16,入力シート!$A$3:$U$52,6)</f>
        <v>#N/A</v>
      </c>
      <c r="H54" s="71" t="s">
        <v>170</v>
      </c>
      <c r="I54" s="65" t="str">
        <f>IFERROR(VLOOKUP($N51,入力シート!$A$3:$U$52,20)&amp;"","")</f>
        <v/>
      </c>
      <c r="J54" s="80" t="s">
        <v>172</v>
      </c>
      <c r="K54" s="66" t="str">
        <f>IFERROR(VLOOKUP($N51,入力シート!$A$3:$U$52,21)&amp;"","")</f>
        <v/>
      </c>
      <c r="N54" s="145"/>
    </row>
    <row r="55" spans="2:14" ht="10.8" customHeight="1" x14ac:dyDescent="0.45">
      <c r="B55" s="109"/>
      <c r="C55" s="90">
        <v>8</v>
      </c>
      <c r="D55" s="81" t="str">
        <f>IFERROR(VLOOKUP($N55,入力シート!$A$3:$U$52,6)&amp;"","")</f>
        <v/>
      </c>
      <c r="E55" s="93" t="str">
        <f>IFERROR(VLOOKUP($N55,入力シート!$A$3:$U$52,7)&amp;"","")</f>
        <v/>
      </c>
      <c r="F55" s="96" t="str">
        <f>IFERROR(VLOOKUP($N55,入力シート!$A$3:$U$52,11)&amp;"","")</f>
        <v/>
      </c>
      <c r="G55" s="93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5"/>
    </row>
    <row r="56" spans="2:14" ht="10.8" customHeight="1" x14ac:dyDescent="0.45">
      <c r="B56" s="109"/>
      <c r="C56" s="91"/>
      <c r="D56" s="100" t="str">
        <f>IFERROR(VLOOKUP($N55,入力シート!$A$3:$U$52,5)&amp;"","")</f>
        <v/>
      </c>
      <c r="E56" s="94" t="e">
        <f>VLOOKUP($N$16,入力シート!$A$3:$U$52,6)</f>
        <v>#N/A</v>
      </c>
      <c r="F56" s="97" t="e">
        <f>VLOOKUP($N$16,入力シート!$A$3:$U$52,6)</f>
        <v>#N/A</v>
      </c>
      <c r="G56" s="94" t="e">
        <f>VLOOKUP($N$16,入力シート!$A$3:$U$52,6)</f>
        <v>#N/A</v>
      </c>
      <c r="H56" s="102" t="str">
        <f>IFERROR(VLOOKUP($N55,入力シート!$A$3:$U$52,15)&amp;"","")</f>
        <v/>
      </c>
      <c r="I56" s="103" t="e">
        <f>VLOOKUP($N$16,入力シート!$A$3:$U$52,6)</f>
        <v>#N/A</v>
      </c>
      <c r="J56" s="102" t="str">
        <f>IFERROR(VLOOKUP($N55,入力シート!$A$3:$U$52,18)&amp;"","")</f>
        <v/>
      </c>
      <c r="K56" s="106" t="e">
        <f>VLOOKUP($N$16,入力シート!$A$3:$U$52,6)</f>
        <v>#N/A</v>
      </c>
      <c r="N56" s="145"/>
    </row>
    <row r="57" spans="2:14" ht="10.8" customHeight="1" x14ac:dyDescent="0.45">
      <c r="B57" s="109"/>
      <c r="C57" s="91"/>
      <c r="D57" s="101" t="e">
        <f>VLOOKUP($N$16,入力シート!$A$3:$U$52,6)</f>
        <v>#N/A</v>
      </c>
      <c r="E57" s="94" t="e">
        <f>VLOOKUP($N$16,入力シート!$A$3:$U$52,5)</f>
        <v>#N/A</v>
      </c>
      <c r="F57" s="97" t="e">
        <f>VLOOKUP($N$16,入力シート!$A$3:$U$52,5)</f>
        <v>#N/A</v>
      </c>
      <c r="G57" s="94" t="e">
        <f>VLOOKUP($N$16,入力シート!$A$3:$U$52,5)</f>
        <v>#N/A</v>
      </c>
      <c r="H57" s="104" t="e">
        <f>VLOOKUP($N$16,入力シート!$A$3:$U$52,5)</f>
        <v>#N/A</v>
      </c>
      <c r="I57" s="105" t="e">
        <f>VLOOKUP($N$16,入力シート!$A$3:$U$52,5)</f>
        <v>#N/A</v>
      </c>
      <c r="J57" s="104" t="e">
        <f>VLOOKUP($N$16,入力シート!$A$3:$U$52,5)</f>
        <v>#N/A</v>
      </c>
      <c r="K57" s="107" t="e">
        <f>VLOOKUP($N$16,入力シート!$A$3:$U$52,5)</f>
        <v>#N/A</v>
      </c>
      <c r="N57" s="145"/>
    </row>
    <row r="58" spans="2:14" ht="10.8" customHeight="1" x14ac:dyDescent="0.45">
      <c r="B58" s="109"/>
      <c r="C58" s="92"/>
      <c r="D58" s="25" t="str">
        <f>IFERROR(IF(VLOOKUP($N55,入力シート!$A$3:$U$52,8)=0,"",VLOOKUP($N55,入力シート!$A$3:$U$52,8)),"")</f>
        <v/>
      </c>
      <c r="E58" s="95" t="e">
        <f>VLOOKUP($N$16,入力シート!$A$3:$U$52,6)</f>
        <v>#N/A</v>
      </c>
      <c r="F58" s="98" t="e">
        <f>VLOOKUP($N$16,入力シート!$A$3:$U$52,6)</f>
        <v>#N/A</v>
      </c>
      <c r="G58" s="95" t="e">
        <f>VLOOKUP($N$16,入力シート!$A$3:$U$52,6)</f>
        <v>#N/A</v>
      </c>
      <c r="H58" s="28" t="s">
        <v>170</v>
      </c>
      <c r="I58" s="67" t="str">
        <f>IFERROR(VLOOKUP($N55,入力シート!$A$3:$U$52,20)&amp;"","")</f>
        <v/>
      </c>
      <c r="J58" s="29" t="s">
        <v>172</v>
      </c>
      <c r="K58" s="26" t="str">
        <f>IFERROR(VLOOKUP($N55,入力シート!$A$3:$U$52,21)&amp;"","")</f>
        <v/>
      </c>
      <c r="N58" s="145"/>
    </row>
    <row r="59" spans="2:14" ht="10.8" customHeight="1" x14ac:dyDescent="0.45">
      <c r="B59" s="109"/>
      <c r="C59" s="91">
        <v>9</v>
      </c>
      <c r="D59" s="81" t="str">
        <f>IFERROR(VLOOKUP($N59,入力シート!$A$3:$U$52,6)&amp;"","")</f>
        <v/>
      </c>
      <c r="E59" s="93" t="str">
        <f>IFERROR(VLOOKUP($N59,入力シート!$A$3:$U$52,7)&amp;"","")</f>
        <v/>
      </c>
      <c r="F59" s="96" t="str">
        <f>IFERROR(VLOOKUP($N59,入力シート!$A$3:$U$52,11)&amp;"","")</f>
        <v/>
      </c>
      <c r="G59" s="93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5"/>
    </row>
    <row r="60" spans="2:14" ht="10.8" customHeight="1" x14ac:dyDescent="0.45">
      <c r="B60" s="109"/>
      <c r="C60" s="91"/>
      <c r="D60" s="100" t="str">
        <f>IFERROR(VLOOKUP($N59,入力シート!$A$3:$U$52,5)&amp;"","")</f>
        <v/>
      </c>
      <c r="E60" s="94" t="e">
        <f>VLOOKUP($N$16,入力シート!$A$3:$U$52,6)</f>
        <v>#N/A</v>
      </c>
      <c r="F60" s="97" t="e">
        <f>VLOOKUP($N$16,入力シート!$A$3:$U$52,6)</f>
        <v>#N/A</v>
      </c>
      <c r="G60" s="94" t="e">
        <f>VLOOKUP($N$16,入力シート!$A$3:$U$52,6)</f>
        <v>#N/A</v>
      </c>
      <c r="H60" s="102" t="str">
        <f>IFERROR(VLOOKUP($N59,入力シート!$A$3:$U$52,15)&amp;"","")</f>
        <v/>
      </c>
      <c r="I60" s="103" t="e">
        <f>VLOOKUP($N$16,入力シート!$A$3:$U$52,6)</f>
        <v>#N/A</v>
      </c>
      <c r="J60" s="102" t="str">
        <f>IFERROR(VLOOKUP($N59,入力シート!$A$3:$U$52,18)&amp;"","")</f>
        <v/>
      </c>
      <c r="K60" s="106" t="e">
        <f>VLOOKUP($N$16,入力シート!$A$3:$U$52,6)</f>
        <v>#N/A</v>
      </c>
      <c r="N60" s="145"/>
    </row>
    <row r="61" spans="2:14" ht="10.8" customHeight="1" x14ac:dyDescent="0.45">
      <c r="B61" s="109"/>
      <c r="C61" s="91"/>
      <c r="D61" s="101" t="e">
        <f>VLOOKUP($N$16,入力シート!$A$3:$U$52,6)</f>
        <v>#N/A</v>
      </c>
      <c r="E61" s="94" t="e">
        <f>VLOOKUP($N$16,入力シート!$A$3:$U$52,5)</f>
        <v>#N/A</v>
      </c>
      <c r="F61" s="97" t="e">
        <f>VLOOKUP($N$16,入力シート!$A$3:$U$52,5)</f>
        <v>#N/A</v>
      </c>
      <c r="G61" s="94" t="e">
        <f>VLOOKUP($N$16,入力シート!$A$3:$U$52,5)</f>
        <v>#N/A</v>
      </c>
      <c r="H61" s="102" t="e">
        <f>VLOOKUP($N$16,入力シート!$A$3:$U$52,5)</f>
        <v>#N/A</v>
      </c>
      <c r="I61" s="103" t="e">
        <f>VLOOKUP($N$16,入力シート!$A$3:$U$52,5)</f>
        <v>#N/A</v>
      </c>
      <c r="J61" s="102" t="e">
        <f>VLOOKUP($N$16,入力シート!$A$3:$U$52,5)</f>
        <v>#N/A</v>
      </c>
      <c r="K61" s="106" t="e">
        <f>VLOOKUP($N$16,入力シート!$A$3:$U$52,5)</f>
        <v>#N/A</v>
      </c>
      <c r="N61" s="145"/>
    </row>
    <row r="62" spans="2:14" ht="10.8" customHeight="1" x14ac:dyDescent="0.45">
      <c r="B62" s="109"/>
      <c r="C62" s="92"/>
      <c r="D62" s="25" t="str">
        <f>IFERROR(IF(VLOOKUP($N59,入力シート!$A$3:$U$52,8)=0,"",VLOOKUP($N59,入力シート!$A$3:$U$52,8)),"")</f>
        <v/>
      </c>
      <c r="E62" s="95" t="e">
        <f>VLOOKUP($N$16,入力シート!$A$3:$U$52,6)</f>
        <v>#N/A</v>
      </c>
      <c r="F62" s="98" t="e">
        <f>VLOOKUP($N$16,入力シート!$A$3:$U$52,6)</f>
        <v>#N/A</v>
      </c>
      <c r="G62" s="95" t="e">
        <f>VLOOKUP($N$16,入力シート!$A$3:$U$52,6)</f>
        <v>#N/A</v>
      </c>
      <c r="H62" s="71" t="s">
        <v>170</v>
      </c>
      <c r="I62" s="65" t="str">
        <f>IFERROR(VLOOKUP($N59,入力シート!$A$3:$U$52,20)&amp;"","")</f>
        <v/>
      </c>
      <c r="J62" s="80" t="s">
        <v>172</v>
      </c>
      <c r="K62" s="66" t="str">
        <f>IFERROR(VLOOKUP($N59,入力シート!$A$3:$U$52,21)&amp;"","")</f>
        <v/>
      </c>
      <c r="N62" s="145"/>
    </row>
    <row r="63" spans="2:14" ht="10.8" customHeight="1" x14ac:dyDescent="0.45">
      <c r="B63" s="109"/>
      <c r="C63" s="90">
        <v>10</v>
      </c>
      <c r="D63" s="81" t="str">
        <f>IFERROR(VLOOKUP($N63,入力シート!$A$3:$U$52,6)&amp;"","")</f>
        <v/>
      </c>
      <c r="E63" s="93" t="str">
        <f>IFERROR(VLOOKUP($N63,入力シート!$A$3:$U$52,7)&amp;"","")</f>
        <v/>
      </c>
      <c r="F63" s="96" t="str">
        <f>IFERROR(VLOOKUP($N63,入力シート!$A$3:$U$52,11)&amp;"","")</f>
        <v/>
      </c>
      <c r="G63" s="93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5"/>
    </row>
    <row r="64" spans="2:14" ht="10.8" customHeight="1" x14ac:dyDescent="0.45">
      <c r="B64" s="109"/>
      <c r="C64" s="91"/>
      <c r="D64" s="100" t="str">
        <f>IFERROR(VLOOKUP($N63,入力シート!$A$3:$U$52,5)&amp;"","")</f>
        <v/>
      </c>
      <c r="E64" s="94" t="e">
        <f>VLOOKUP($N$16,入力シート!$A$3:$U$52,6)</f>
        <v>#N/A</v>
      </c>
      <c r="F64" s="97" t="e">
        <f>VLOOKUP($N$16,入力シート!$A$3:$U$52,6)</f>
        <v>#N/A</v>
      </c>
      <c r="G64" s="94" t="e">
        <f>VLOOKUP($N$16,入力シート!$A$3:$U$52,6)</f>
        <v>#N/A</v>
      </c>
      <c r="H64" s="102" t="str">
        <f>IFERROR(VLOOKUP($N63,入力シート!$A$3:$U$52,15)&amp;"","")</f>
        <v/>
      </c>
      <c r="I64" s="103" t="e">
        <f>VLOOKUP($N$16,入力シート!$A$3:$U$52,6)</f>
        <v>#N/A</v>
      </c>
      <c r="J64" s="102" t="str">
        <f>IFERROR(VLOOKUP($N63,入力シート!$A$3:$U$52,18)&amp;"","")</f>
        <v/>
      </c>
      <c r="K64" s="106" t="e">
        <f>VLOOKUP($N$16,入力シート!$A$3:$U$52,6)</f>
        <v>#N/A</v>
      </c>
      <c r="N64" s="145"/>
    </row>
    <row r="65" spans="2:14" ht="10.8" customHeight="1" x14ac:dyDescent="0.45">
      <c r="B65" s="109"/>
      <c r="C65" s="91"/>
      <c r="D65" s="101" t="e">
        <f>VLOOKUP($N$16,入力シート!$A$3:$U$52,6)</f>
        <v>#N/A</v>
      </c>
      <c r="E65" s="94" t="e">
        <f>VLOOKUP($N$16,入力シート!$A$3:$U$52,5)</f>
        <v>#N/A</v>
      </c>
      <c r="F65" s="97" t="e">
        <f>VLOOKUP($N$16,入力シート!$A$3:$U$52,5)</f>
        <v>#N/A</v>
      </c>
      <c r="G65" s="94" t="e">
        <f>VLOOKUP($N$16,入力シート!$A$3:$U$52,5)</f>
        <v>#N/A</v>
      </c>
      <c r="H65" s="104" t="e">
        <f>VLOOKUP($N$16,入力シート!$A$3:$U$52,5)</f>
        <v>#N/A</v>
      </c>
      <c r="I65" s="105" t="e">
        <f>VLOOKUP($N$16,入力シート!$A$3:$U$52,5)</f>
        <v>#N/A</v>
      </c>
      <c r="J65" s="104" t="e">
        <f>VLOOKUP($N$16,入力シート!$A$3:$U$52,5)</f>
        <v>#N/A</v>
      </c>
      <c r="K65" s="107" t="e">
        <f>VLOOKUP($N$16,入力シート!$A$3:$U$52,5)</f>
        <v>#N/A</v>
      </c>
      <c r="N65" s="145"/>
    </row>
    <row r="66" spans="2:14" ht="10.8" customHeight="1" x14ac:dyDescent="0.45">
      <c r="B66" s="110"/>
      <c r="C66" s="92"/>
      <c r="D66" s="30" t="str">
        <f>IFERROR(IF(VLOOKUP($N63,入力シート!$A$3:$U$52,8)=0,"",VLOOKUP($N63,入力シート!$A$3:$U$52,8)),"")</f>
        <v/>
      </c>
      <c r="E66" s="95" t="e">
        <f>VLOOKUP($N$16,入力シート!$A$3:$U$52,6)</f>
        <v>#N/A</v>
      </c>
      <c r="F66" s="98" t="e">
        <f>VLOOKUP($N$16,入力シート!$A$3:$U$52,6)</f>
        <v>#N/A</v>
      </c>
      <c r="G66" s="95" t="e">
        <f>VLOOKUP($N$16,入力シート!$A$3:$U$52,6)</f>
        <v>#N/A</v>
      </c>
      <c r="H66" s="28" t="s">
        <v>170</v>
      </c>
      <c r="I66" s="67" t="str">
        <f>IFERROR(VLOOKUP($N63,入力シート!$A$3:$U$52,20)&amp;"","")</f>
        <v/>
      </c>
      <c r="J66" s="29" t="s">
        <v>172</v>
      </c>
      <c r="K66" s="26" t="str">
        <f>IFERROR(VLOOKUP($N63,入力シート!$A$3:$U$52,21)&amp;"","")</f>
        <v/>
      </c>
      <c r="N66" s="145"/>
    </row>
    <row r="67" spans="2:14" ht="9.6" customHeight="1" x14ac:dyDescent="0.45">
      <c r="B67" s="16"/>
      <c r="C67" s="14"/>
      <c r="D67" s="14"/>
      <c r="E67" s="14"/>
      <c r="F67" s="14"/>
      <c r="G67" s="14"/>
      <c r="H67" s="14"/>
    </row>
    <row r="68" spans="2:14" ht="9.6" customHeight="1" x14ac:dyDescent="0.45">
      <c r="B68" s="14"/>
      <c r="C68" s="14"/>
      <c r="D68" s="14"/>
      <c r="E68" s="14"/>
      <c r="F68" s="14"/>
      <c r="G68" s="14"/>
      <c r="H68" s="14"/>
    </row>
    <row r="69" spans="2:14" ht="20.399999999999999" customHeight="1" thickBot="1" x14ac:dyDescent="0.2">
      <c r="B69" s="17"/>
      <c r="C69" s="17"/>
      <c r="D69" s="17"/>
      <c r="E69" s="88" t="s">
        <v>175</v>
      </c>
      <c r="F69" s="88"/>
      <c r="G69" s="17"/>
      <c r="H69" s="89" t="s">
        <v>178</v>
      </c>
      <c r="I69" s="89"/>
      <c r="J69" s="18"/>
      <c r="K69" s="18"/>
    </row>
    <row r="70" spans="2:14" ht="9.6" customHeight="1" x14ac:dyDescent="0.45"/>
    <row r="71" spans="2:14" ht="16.2" x14ac:dyDescent="0.45">
      <c r="B71" s="20" t="s">
        <v>198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 x14ac:dyDescent="0.4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 x14ac:dyDescent="0.45">
      <c r="C73" s="10">
        <v>1</v>
      </c>
      <c r="D73" s="11" t="s">
        <v>101</v>
      </c>
      <c r="E73" s="146" t="str">
        <f>$E$3</f>
        <v>水泳競技（競泳）</v>
      </c>
      <c r="F73" s="146"/>
      <c r="G73" s="146"/>
      <c r="H73" s="146"/>
    </row>
    <row r="74" spans="2:14" ht="13.2" customHeight="1" x14ac:dyDescent="0.45">
      <c r="C74" s="12"/>
      <c r="D74" s="13"/>
    </row>
    <row r="75" spans="2:14" ht="13.2" customHeight="1" x14ac:dyDescent="0.45">
      <c r="C75" s="10">
        <v>2</v>
      </c>
      <c r="D75" s="11" t="s">
        <v>102</v>
      </c>
      <c r="E75" s="147" t="str">
        <f>$E$5</f>
        <v>（ 　成年 ・ 少年　 ）　（ 　男子 ・ 女子　 ）</v>
      </c>
      <c r="F75" s="147"/>
      <c r="G75" s="147"/>
      <c r="H75" s="147"/>
      <c r="I75" s="8" t="s">
        <v>85</v>
      </c>
    </row>
    <row r="76" spans="2:14" ht="13.2" customHeight="1" x14ac:dyDescent="0.45">
      <c r="C76" s="12"/>
      <c r="D76" s="13"/>
      <c r="I76" s="12" t="s">
        <v>161</v>
      </c>
      <c r="J76" s="148">
        <f>$J$6</f>
        <v>0</v>
      </c>
      <c r="K76" s="148"/>
    </row>
    <row r="77" spans="2:14" ht="13.2" customHeight="1" x14ac:dyDescent="0.45">
      <c r="C77" s="10">
        <v>3</v>
      </c>
      <c r="D77" s="11" t="s">
        <v>103</v>
      </c>
      <c r="E77" s="147" t="str">
        <f>$E$7</f>
        <v>令和５年　　月　　日（　　）　～　　　月　　日（　　）</v>
      </c>
      <c r="F77" s="147"/>
      <c r="G77" s="147"/>
      <c r="H77" s="147"/>
    </row>
    <row r="78" spans="2:14" ht="13.2" customHeight="1" x14ac:dyDescent="0.45">
      <c r="C78" s="12"/>
      <c r="D78" s="13"/>
      <c r="I78" s="12" t="s">
        <v>162</v>
      </c>
      <c r="J78" s="148">
        <f>$J$8</f>
        <v>0</v>
      </c>
      <c r="K78" s="148"/>
    </row>
    <row r="79" spans="2:14" ht="13.2" customHeight="1" x14ac:dyDescent="0.45">
      <c r="C79" s="10">
        <v>4</v>
      </c>
      <c r="D79" s="11" t="s">
        <v>164</v>
      </c>
      <c r="E79" s="147">
        <f>$E$9</f>
        <v>0</v>
      </c>
      <c r="F79" s="147"/>
      <c r="G79" s="147"/>
      <c r="H79" s="147"/>
    </row>
    <row r="80" spans="2:14" ht="13.2" customHeight="1" x14ac:dyDescent="0.45">
      <c r="C80" s="12"/>
      <c r="D80" s="13"/>
    </row>
    <row r="81" spans="2:14" ht="13.2" customHeight="1" x14ac:dyDescent="0.45">
      <c r="C81" s="10">
        <v>5</v>
      </c>
      <c r="D81" s="11" t="s">
        <v>104</v>
      </c>
      <c r="E81" s="147" t="str">
        <f>$E$11</f>
        <v>監督　　　名　　・　　選手　　　名　　・　　計　　　名</v>
      </c>
      <c r="F81" s="147"/>
      <c r="G81" s="147"/>
      <c r="H81" s="147"/>
    </row>
    <row r="82" spans="2:14" ht="13.2" customHeight="1" x14ac:dyDescent="0.45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 x14ac:dyDescent="0.45">
      <c r="B83" s="133" t="s">
        <v>86</v>
      </c>
      <c r="C83" s="134"/>
      <c r="D83" s="31" t="s">
        <v>88</v>
      </c>
      <c r="E83" s="135" t="s">
        <v>71</v>
      </c>
      <c r="F83" s="138" t="s">
        <v>96</v>
      </c>
      <c r="G83" s="139"/>
      <c r="H83" s="32" t="s">
        <v>99</v>
      </c>
      <c r="I83" s="33" t="s">
        <v>92</v>
      </c>
      <c r="J83" s="32" t="s">
        <v>99</v>
      </c>
      <c r="K83" s="33" t="s">
        <v>92</v>
      </c>
    </row>
    <row r="84" spans="2:14" ht="10.8" customHeight="1" x14ac:dyDescent="0.45">
      <c r="B84" s="113"/>
      <c r="C84" s="114"/>
      <c r="D84" s="34" t="s">
        <v>89</v>
      </c>
      <c r="E84" s="136"/>
      <c r="F84" s="121"/>
      <c r="G84" s="140"/>
      <c r="H84" s="123" t="s">
        <v>173</v>
      </c>
      <c r="I84" s="125"/>
      <c r="J84" s="123" t="s">
        <v>100</v>
      </c>
      <c r="K84" s="125"/>
    </row>
    <row r="85" spans="2:14" ht="10.8" customHeight="1" x14ac:dyDescent="0.45">
      <c r="B85" s="115"/>
      <c r="C85" s="116"/>
      <c r="D85" s="35" t="s">
        <v>90</v>
      </c>
      <c r="E85" s="137"/>
      <c r="F85" s="122"/>
      <c r="G85" s="141"/>
      <c r="H85" s="36" t="s">
        <v>171</v>
      </c>
      <c r="I85" s="37"/>
      <c r="J85" s="36" t="s">
        <v>174</v>
      </c>
      <c r="K85" s="37"/>
    </row>
    <row r="86" spans="2:14" ht="10.8" customHeight="1" x14ac:dyDescent="0.45">
      <c r="B86" s="130" t="s">
        <v>91</v>
      </c>
      <c r="C86" s="90">
        <v>1</v>
      </c>
      <c r="D86" s="81" t="str">
        <f>IFERROR(VLOOKUP($N86,入力シート!$A$3:$U$52,6)&amp;"","")</f>
        <v/>
      </c>
      <c r="E86" s="93" t="str">
        <f>IFERROR(VLOOKUP($N86,入力シート!$A$3:$U$52,7)&amp;"","")</f>
        <v/>
      </c>
      <c r="F86" s="96" t="str">
        <f>IFERROR(VLOOKUP($N86,入力シート!$A$3:$U$52,11)&amp;"","")</f>
        <v/>
      </c>
      <c r="G86" s="126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5"/>
    </row>
    <row r="87" spans="2:14" ht="10.8" customHeight="1" x14ac:dyDescent="0.45">
      <c r="B87" s="131"/>
      <c r="C87" s="91"/>
      <c r="D87" s="100" t="str">
        <f>IFERROR(VLOOKUP($N86,入力シート!$A$3:$U$52,5)&amp;"","")</f>
        <v/>
      </c>
      <c r="E87" s="94" t="e">
        <f>VLOOKUP($N$16,入力シート!$A$3:$U$52,6)</f>
        <v>#N/A</v>
      </c>
      <c r="F87" s="97" t="e">
        <f>VLOOKUP($N$16,入力シート!$A$3:$U$52,6)</f>
        <v>#N/A</v>
      </c>
      <c r="G87" s="127"/>
      <c r="H87" s="102" t="str">
        <f>IFERROR(VLOOKUP($N86,入力シート!$A$3:$U$52,15)&amp;"","")</f>
        <v/>
      </c>
      <c r="I87" s="103" t="e">
        <f>VLOOKUP($N$16,入力シート!$A$3:$U$52,6)</f>
        <v>#N/A</v>
      </c>
      <c r="J87" s="102" t="str">
        <f>IFERROR(VLOOKUP($N86,入力シート!$A$3:$U$52,18)&amp;"","")</f>
        <v/>
      </c>
      <c r="K87" s="106" t="e">
        <f>VLOOKUP($N$16,入力シート!$A$3:$U$52,6)</f>
        <v>#N/A</v>
      </c>
      <c r="N87" s="145"/>
    </row>
    <row r="88" spans="2:14" ht="10.8" customHeight="1" x14ac:dyDescent="0.45">
      <c r="B88" s="131"/>
      <c r="C88" s="91"/>
      <c r="D88" s="101" t="e">
        <f>VLOOKUP($N$16,入力シート!$A$3:$U$52,6)</f>
        <v>#N/A</v>
      </c>
      <c r="E88" s="94" t="e">
        <f>VLOOKUP($N$16,入力シート!$A$3:$U$52,5)</f>
        <v>#N/A</v>
      </c>
      <c r="F88" s="97" t="e">
        <f>VLOOKUP($N$16,入力シート!$A$3:$U$52,5)</f>
        <v>#N/A</v>
      </c>
      <c r="G88" s="127"/>
      <c r="H88" s="102" t="e">
        <f>VLOOKUP($N$16,入力シート!$A$3:$U$52,5)</f>
        <v>#N/A</v>
      </c>
      <c r="I88" s="103" t="e">
        <f>VLOOKUP($N$16,入力シート!$A$3:$U$52,5)</f>
        <v>#N/A</v>
      </c>
      <c r="J88" s="102" t="e">
        <f>VLOOKUP($N$16,入力シート!$A$3:$U$52,5)</f>
        <v>#N/A</v>
      </c>
      <c r="K88" s="106" t="e">
        <f>VLOOKUP($N$16,入力シート!$A$3:$U$52,5)</f>
        <v>#N/A</v>
      </c>
      <c r="N88" s="145"/>
    </row>
    <row r="89" spans="2:14" ht="10.8" customHeight="1" x14ac:dyDescent="0.45">
      <c r="B89" s="131"/>
      <c r="C89" s="91"/>
      <c r="D89" s="25" t="str">
        <f>IFERROR(IF(VLOOKUP($N86,入力シート!$A$3:$U$52,8)=0,"",VLOOKUP($N86,入力シート!$A$3:$U$52,8)),"")</f>
        <v/>
      </c>
      <c r="E89" s="95" t="e">
        <f>VLOOKUP($N$16,入力シート!$A$3:$U$52,6)</f>
        <v>#N/A</v>
      </c>
      <c r="F89" s="98" t="e">
        <f>VLOOKUP($N$16,入力シート!$A$3:$U$52,6)</f>
        <v>#N/A</v>
      </c>
      <c r="G89" s="132"/>
      <c r="H89" s="64" t="s">
        <v>170</v>
      </c>
      <c r="I89" s="65" t="str">
        <f>IFERROR(VLOOKUP($N86,入力シート!$A$3:$U$52,20)&amp;"","")</f>
        <v/>
      </c>
      <c r="J89" s="78" t="s">
        <v>172</v>
      </c>
      <c r="K89" s="66" t="str">
        <f>IFERROR(VLOOKUP($N86,入力シート!$A$3:$U$52,21)&amp;"","")</f>
        <v/>
      </c>
      <c r="N89" s="145"/>
    </row>
    <row r="90" spans="2:14" ht="10.8" customHeight="1" x14ac:dyDescent="0.45">
      <c r="B90" s="131"/>
      <c r="C90" s="90">
        <v>2</v>
      </c>
      <c r="D90" s="81" t="str">
        <f>IFERROR(VLOOKUP($N90,入力シート!$A$3:$U$52,6)&amp;"","")</f>
        <v/>
      </c>
      <c r="E90" s="93" t="str">
        <f>IFERROR(VLOOKUP($N90,入力シート!$A$3:$U$52,7)&amp;"","")</f>
        <v/>
      </c>
      <c r="F90" s="96" t="str">
        <f>IFERROR(VLOOKUP($N90,入力シート!$A$3:$U$52,11)&amp;"","")</f>
        <v/>
      </c>
      <c r="G90" s="126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5"/>
    </row>
    <row r="91" spans="2:14" ht="10.8" customHeight="1" x14ac:dyDescent="0.45">
      <c r="B91" s="131"/>
      <c r="C91" s="91"/>
      <c r="D91" s="100" t="str">
        <f>IFERROR(VLOOKUP($N90,入力シート!$A$3:$U$52,5)&amp;"","")</f>
        <v/>
      </c>
      <c r="E91" s="94" t="e">
        <f>VLOOKUP($N$16,入力シート!$A$3:$U$52,6)</f>
        <v>#N/A</v>
      </c>
      <c r="F91" s="97" t="e">
        <f>VLOOKUP($N$16,入力シート!$A$3:$U$52,6)</f>
        <v>#N/A</v>
      </c>
      <c r="G91" s="127"/>
      <c r="H91" s="102" t="str">
        <f>IFERROR(VLOOKUP($N90,入力シート!$A$3:$U$52,15)&amp;"","")</f>
        <v/>
      </c>
      <c r="I91" s="103" t="e">
        <f>VLOOKUP($N$16,入力シート!$A$3:$U$52,6)</f>
        <v>#N/A</v>
      </c>
      <c r="J91" s="102" t="str">
        <f>IFERROR(VLOOKUP($N90,入力シート!$A$3:$U$52,18)&amp;"","")</f>
        <v/>
      </c>
      <c r="K91" s="106" t="e">
        <f>VLOOKUP($N$16,入力シート!$A$3:$U$52,6)</f>
        <v>#N/A</v>
      </c>
      <c r="N91" s="145"/>
    </row>
    <row r="92" spans="2:14" ht="10.8" customHeight="1" x14ac:dyDescent="0.45">
      <c r="B92" s="131"/>
      <c r="C92" s="91"/>
      <c r="D92" s="101" t="e">
        <f>VLOOKUP($N$16,入力シート!$A$3:$U$52,6)</f>
        <v>#N/A</v>
      </c>
      <c r="E92" s="94" t="e">
        <f>VLOOKUP($N$16,入力シート!$A$3:$U$52,5)</f>
        <v>#N/A</v>
      </c>
      <c r="F92" s="97" t="e">
        <f>VLOOKUP($N$16,入力シート!$A$3:$U$52,5)</f>
        <v>#N/A</v>
      </c>
      <c r="G92" s="127"/>
      <c r="H92" s="104" t="e">
        <f>VLOOKUP($N$16,入力シート!$A$3:$U$52,5)</f>
        <v>#N/A</v>
      </c>
      <c r="I92" s="105" t="e">
        <f>VLOOKUP($N$16,入力シート!$A$3:$U$52,5)</f>
        <v>#N/A</v>
      </c>
      <c r="J92" s="104" t="e">
        <f>VLOOKUP($N$16,入力シート!$A$3:$U$52,5)</f>
        <v>#N/A</v>
      </c>
      <c r="K92" s="107" t="e">
        <f>VLOOKUP($N$16,入力シート!$A$3:$U$52,5)</f>
        <v>#N/A</v>
      </c>
      <c r="N92" s="145"/>
    </row>
    <row r="93" spans="2:14" ht="10.8" customHeight="1" thickBot="1" x14ac:dyDescent="0.5">
      <c r="B93" s="131"/>
      <c r="C93" s="91"/>
      <c r="D93" s="25" t="str">
        <f>IFERROR(IF(VLOOKUP($N90,入力シート!$A$3:$U$52,8)=0,"",VLOOKUP($N90,入力シート!$A$3:$U$52,8)),"")</f>
        <v/>
      </c>
      <c r="E93" s="94" t="e">
        <f>VLOOKUP($N$16,入力シート!$A$3:$U$52,6)</f>
        <v>#N/A</v>
      </c>
      <c r="F93" s="97" t="e">
        <f>VLOOKUP($N$16,入力シート!$A$3:$U$52,6)</f>
        <v>#N/A</v>
      </c>
      <c r="G93" s="127"/>
      <c r="H93" s="27" t="s">
        <v>170</v>
      </c>
      <c r="I93" s="68" t="str">
        <f>IFERROR(VLOOKUP($N90,入力シート!$A$3:$U$52,20)&amp;"","")</f>
        <v/>
      </c>
      <c r="J93" s="79" t="s">
        <v>172</v>
      </c>
      <c r="K93" s="72" t="str">
        <f>IFERROR(VLOOKUP($N90,入力シート!$A$3:$U$52,21)&amp;"","")</f>
        <v/>
      </c>
      <c r="N93" s="145"/>
    </row>
    <row r="94" spans="2:14" ht="10.8" customHeight="1" thickTop="1" x14ac:dyDescent="0.45">
      <c r="B94" s="111" t="s">
        <v>86</v>
      </c>
      <c r="C94" s="112"/>
      <c r="D94" s="38" t="s">
        <v>88</v>
      </c>
      <c r="E94" s="117" t="s">
        <v>71</v>
      </c>
      <c r="F94" s="120" t="s">
        <v>96</v>
      </c>
      <c r="G94" s="117" t="s">
        <v>74</v>
      </c>
      <c r="H94" s="39" t="s">
        <v>99</v>
      </c>
      <c r="I94" s="74" t="s">
        <v>92</v>
      </c>
      <c r="J94" s="69" t="s">
        <v>99</v>
      </c>
      <c r="K94" s="70" t="s">
        <v>92</v>
      </c>
      <c r="N94" s="19"/>
    </row>
    <row r="95" spans="2:14" ht="10.8" customHeight="1" x14ac:dyDescent="0.45">
      <c r="B95" s="113"/>
      <c r="C95" s="114"/>
      <c r="D95" s="34" t="s">
        <v>89</v>
      </c>
      <c r="E95" s="118"/>
      <c r="F95" s="121"/>
      <c r="G95" s="118"/>
      <c r="H95" s="123" t="s">
        <v>173</v>
      </c>
      <c r="I95" s="124"/>
      <c r="J95" s="123" t="s">
        <v>100</v>
      </c>
      <c r="K95" s="125"/>
      <c r="N95" s="19"/>
    </row>
    <row r="96" spans="2:14" ht="10.8" customHeight="1" x14ac:dyDescent="0.45">
      <c r="B96" s="115"/>
      <c r="C96" s="116"/>
      <c r="D96" s="35" t="s">
        <v>90</v>
      </c>
      <c r="E96" s="119"/>
      <c r="F96" s="122"/>
      <c r="G96" s="119"/>
      <c r="H96" s="36" t="s">
        <v>171</v>
      </c>
      <c r="I96" s="75"/>
      <c r="J96" s="36" t="s">
        <v>174</v>
      </c>
      <c r="K96" s="37"/>
      <c r="N96" s="19"/>
    </row>
    <row r="97" spans="2:14" ht="10.8" customHeight="1" x14ac:dyDescent="0.45">
      <c r="B97" s="108" t="s">
        <v>93</v>
      </c>
      <c r="C97" s="91">
        <v>1</v>
      </c>
      <c r="D97" s="81" t="str">
        <f>IFERROR(VLOOKUP($N97,入力シート!$A$3:$U$52,6)&amp;"","")</f>
        <v/>
      </c>
      <c r="E97" s="93" t="str">
        <f>IFERROR(VLOOKUP($N97,入力シート!$A$3:$U$52,7)&amp;"","")</f>
        <v/>
      </c>
      <c r="F97" s="96" t="str">
        <f>IFERROR(VLOOKUP($N97,入力シート!$A$3:$U$52,11)&amp;"","")</f>
        <v/>
      </c>
      <c r="G97" s="93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5"/>
    </row>
    <row r="98" spans="2:14" ht="10.8" customHeight="1" x14ac:dyDescent="0.45">
      <c r="B98" s="109"/>
      <c r="C98" s="91"/>
      <c r="D98" s="100" t="str">
        <f>IFERROR(VLOOKUP($N97,入力シート!$A$3:$U$52,5)&amp;"","")</f>
        <v/>
      </c>
      <c r="E98" s="94" t="e">
        <f>VLOOKUP($N$16,入力シート!$A$3:$U$52,6)</f>
        <v>#N/A</v>
      </c>
      <c r="F98" s="97" t="e">
        <f>VLOOKUP($N$16,入力シート!$A$3:$U$52,6)</f>
        <v>#N/A</v>
      </c>
      <c r="G98" s="94" t="e">
        <f>VLOOKUP($N$16,入力シート!$A$3:$U$52,6)</f>
        <v>#N/A</v>
      </c>
      <c r="H98" s="102" t="str">
        <f>IFERROR(VLOOKUP($N97,入力シート!$A$3:$U$52,15)&amp;"","")</f>
        <v/>
      </c>
      <c r="I98" s="103" t="e">
        <f>VLOOKUP($N$16,入力シート!$A$3:$U$52,6)</f>
        <v>#N/A</v>
      </c>
      <c r="J98" s="102" t="str">
        <f>IFERROR(VLOOKUP($N97,入力シート!$A$3:$U$52,18)&amp;"","")</f>
        <v/>
      </c>
      <c r="K98" s="106" t="e">
        <f>VLOOKUP($N$16,入力シート!$A$3:$U$52,6)</f>
        <v>#N/A</v>
      </c>
      <c r="N98" s="145"/>
    </row>
    <row r="99" spans="2:14" ht="10.8" customHeight="1" x14ac:dyDescent="0.45">
      <c r="B99" s="109"/>
      <c r="C99" s="91"/>
      <c r="D99" s="101" t="e">
        <f>VLOOKUP($N$16,入力シート!$A$3:$U$52,6)</f>
        <v>#N/A</v>
      </c>
      <c r="E99" s="94" t="e">
        <f>VLOOKUP($N$16,入力シート!$A$3:$U$52,5)</f>
        <v>#N/A</v>
      </c>
      <c r="F99" s="97" t="e">
        <f>VLOOKUP($N$16,入力シート!$A$3:$U$52,5)</f>
        <v>#N/A</v>
      </c>
      <c r="G99" s="94" t="e">
        <f>VLOOKUP($N$16,入力シート!$A$3:$U$52,5)</f>
        <v>#N/A</v>
      </c>
      <c r="H99" s="102" t="e">
        <f>VLOOKUP($N$16,入力シート!$A$3:$U$52,5)</f>
        <v>#N/A</v>
      </c>
      <c r="I99" s="103" t="e">
        <f>VLOOKUP($N$16,入力シート!$A$3:$U$52,5)</f>
        <v>#N/A</v>
      </c>
      <c r="J99" s="102" t="e">
        <f>VLOOKUP($N$16,入力シート!$A$3:$U$52,5)</f>
        <v>#N/A</v>
      </c>
      <c r="K99" s="106" t="e">
        <f>VLOOKUP($N$16,入力シート!$A$3:$U$52,5)</f>
        <v>#N/A</v>
      </c>
      <c r="N99" s="145"/>
    </row>
    <row r="100" spans="2:14" ht="10.8" customHeight="1" x14ac:dyDescent="0.45">
      <c r="B100" s="109"/>
      <c r="C100" s="92"/>
      <c r="D100" s="25" t="str">
        <f>IFERROR(IF(VLOOKUP($N97,入力シート!$A$3:$U$52,8)=0,"",VLOOKUP($N97,入力シート!$A$3:$U$52,8)),"")</f>
        <v/>
      </c>
      <c r="E100" s="95" t="e">
        <f>VLOOKUP($N$16,入力シート!$A$3:$U$52,6)</f>
        <v>#N/A</v>
      </c>
      <c r="F100" s="98" t="e">
        <f>VLOOKUP($N$16,入力シート!$A$3:$U$52,6)</f>
        <v>#N/A</v>
      </c>
      <c r="G100" s="95" t="e">
        <f>VLOOKUP($N$16,入力シート!$A$3:$U$52,6)</f>
        <v>#N/A</v>
      </c>
      <c r="H100" s="71" t="s">
        <v>170</v>
      </c>
      <c r="I100" s="65" t="str">
        <f>IFERROR(VLOOKUP($N97,入力シート!$A$3:$U$52,20)&amp;"","")</f>
        <v/>
      </c>
      <c r="J100" s="80" t="s">
        <v>172</v>
      </c>
      <c r="K100" s="66" t="str">
        <f>IFERROR(VLOOKUP($N97,入力シート!$A$3:$U$52,21)&amp;"","")</f>
        <v/>
      </c>
      <c r="N100" s="145"/>
    </row>
    <row r="101" spans="2:14" ht="10.8" customHeight="1" x14ac:dyDescent="0.45">
      <c r="B101" s="109"/>
      <c r="C101" s="90">
        <v>2</v>
      </c>
      <c r="D101" s="81" t="str">
        <f>IFERROR(VLOOKUP($N101,入力シート!$A$3:$U$52,6)&amp;"","")</f>
        <v/>
      </c>
      <c r="E101" s="93" t="str">
        <f>IFERROR(VLOOKUP($N101,入力シート!$A$3:$U$52,7)&amp;"","")</f>
        <v/>
      </c>
      <c r="F101" s="96" t="str">
        <f>IFERROR(VLOOKUP($N101,入力シート!$A$3:$U$52,11)&amp;"","")</f>
        <v/>
      </c>
      <c r="G101" s="93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5"/>
    </row>
    <row r="102" spans="2:14" ht="10.8" customHeight="1" x14ac:dyDescent="0.45">
      <c r="B102" s="109"/>
      <c r="C102" s="91"/>
      <c r="D102" s="100" t="str">
        <f>IFERROR(VLOOKUP($N101,入力シート!$A$3:$U$52,5)&amp;"","")</f>
        <v/>
      </c>
      <c r="E102" s="94" t="e">
        <f>VLOOKUP($N$16,入力シート!$A$3:$U$52,6)</f>
        <v>#N/A</v>
      </c>
      <c r="F102" s="97" t="e">
        <f>VLOOKUP($N$16,入力シート!$A$3:$U$52,6)</f>
        <v>#N/A</v>
      </c>
      <c r="G102" s="94" t="e">
        <f>VLOOKUP($N$16,入力シート!$A$3:$U$52,6)</f>
        <v>#N/A</v>
      </c>
      <c r="H102" s="102" t="str">
        <f>IFERROR(VLOOKUP($N101,入力シート!$A$3:$U$52,15)&amp;"","")</f>
        <v/>
      </c>
      <c r="I102" s="103" t="e">
        <f>VLOOKUP($N$16,入力シート!$A$3:$U$52,6)</f>
        <v>#N/A</v>
      </c>
      <c r="J102" s="102" t="str">
        <f>IFERROR(VLOOKUP($N101,入力シート!$A$3:$U$52,18)&amp;"","")</f>
        <v/>
      </c>
      <c r="K102" s="106" t="e">
        <f>VLOOKUP($N$16,入力シート!$A$3:$U$52,6)</f>
        <v>#N/A</v>
      </c>
      <c r="N102" s="145"/>
    </row>
    <row r="103" spans="2:14" ht="10.8" customHeight="1" x14ac:dyDescent="0.45">
      <c r="B103" s="109"/>
      <c r="C103" s="91"/>
      <c r="D103" s="101" t="e">
        <f>VLOOKUP($N$16,入力シート!$A$3:$U$52,6)</f>
        <v>#N/A</v>
      </c>
      <c r="E103" s="94" t="e">
        <f>VLOOKUP($N$16,入力シート!$A$3:$U$52,5)</f>
        <v>#N/A</v>
      </c>
      <c r="F103" s="97" t="e">
        <f>VLOOKUP($N$16,入力シート!$A$3:$U$52,5)</f>
        <v>#N/A</v>
      </c>
      <c r="G103" s="94" t="e">
        <f>VLOOKUP($N$16,入力シート!$A$3:$U$52,5)</f>
        <v>#N/A</v>
      </c>
      <c r="H103" s="104" t="e">
        <f>VLOOKUP($N$16,入力シート!$A$3:$U$52,5)</f>
        <v>#N/A</v>
      </c>
      <c r="I103" s="105" t="e">
        <f>VLOOKUP($N$16,入力シート!$A$3:$U$52,5)</f>
        <v>#N/A</v>
      </c>
      <c r="J103" s="104" t="e">
        <f>VLOOKUP($N$16,入力シート!$A$3:$U$52,5)</f>
        <v>#N/A</v>
      </c>
      <c r="K103" s="107" t="e">
        <f>VLOOKUP($N$16,入力シート!$A$3:$U$52,5)</f>
        <v>#N/A</v>
      </c>
      <c r="N103" s="145"/>
    </row>
    <row r="104" spans="2:14" ht="10.8" customHeight="1" x14ac:dyDescent="0.45">
      <c r="B104" s="109"/>
      <c r="C104" s="92"/>
      <c r="D104" s="25" t="str">
        <f>IFERROR(IF(VLOOKUP($N101,入力シート!$A$3:$U$52,8)=0,"",VLOOKUP($N101,入力シート!$A$3:$U$52,8)),"")</f>
        <v/>
      </c>
      <c r="E104" s="95" t="e">
        <f>VLOOKUP($N$16,入力シート!$A$3:$U$52,6)</f>
        <v>#N/A</v>
      </c>
      <c r="F104" s="98" t="e">
        <f>VLOOKUP($N$16,入力シート!$A$3:$U$52,6)</f>
        <v>#N/A</v>
      </c>
      <c r="G104" s="95" t="e">
        <f>VLOOKUP($N$16,入力シート!$A$3:$U$52,6)</f>
        <v>#N/A</v>
      </c>
      <c r="H104" s="28" t="s">
        <v>170</v>
      </c>
      <c r="I104" s="67" t="str">
        <f>IFERROR(VLOOKUP($N101,入力シート!$A$3:$U$52,20)&amp;"","")</f>
        <v/>
      </c>
      <c r="J104" s="29" t="s">
        <v>172</v>
      </c>
      <c r="K104" s="26" t="str">
        <f>IFERROR(VLOOKUP($N101,入力シート!$A$3:$U$52,21)&amp;"","")</f>
        <v/>
      </c>
      <c r="N104" s="145"/>
    </row>
    <row r="105" spans="2:14" ht="10.8" customHeight="1" x14ac:dyDescent="0.45">
      <c r="B105" s="109"/>
      <c r="C105" s="91">
        <v>3</v>
      </c>
      <c r="D105" s="81" t="str">
        <f>IFERROR(VLOOKUP($N105,入力シート!$A$3:$U$52,6)&amp;"","")</f>
        <v/>
      </c>
      <c r="E105" s="93" t="str">
        <f>IFERROR(VLOOKUP($N105,入力シート!$A$3:$U$52,7)&amp;"","")</f>
        <v/>
      </c>
      <c r="F105" s="96" t="str">
        <f>IFERROR(VLOOKUP($N105,入力シート!$A$3:$U$52,11)&amp;"","")</f>
        <v/>
      </c>
      <c r="G105" s="93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5"/>
    </row>
    <row r="106" spans="2:14" ht="10.8" customHeight="1" x14ac:dyDescent="0.45">
      <c r="B106" s="109"/>
      <c r="C106" s="91"/>
      <c r="D106" s="100" t="str">
        <f>IFERROR(VLOOKUP($N105,入力シート!$A$3:$U$52,5)&amp;"","")</f>
        <v/>
      </c>
      <c r="E106" s="94" t="e">
        <f>VLOOKUP($N$16,入力シート!$A$3:$U$52,6)</f>
        <v>#N/A</v>
      </c>
      <c r="F106" s="97" t="e">
        <f>VLOOKUP($N$16,入力シート!$A$3:$U$52,6)</f>
        <v>#N/A</v>
      </c>
      <c r="G106" s="94" t="e">
        <f>VLOOKUP($N$16,入力シート!$A$3:$U$52,6)</f>
        <v>#N/A</v>
      </c>
      <c r="H106" s="102" t="str">
        <f>IFERROR(VLOOKUP($N105,入力シート!$A$3:$U$52,15)&amp;"","")</f>
        <v/>
      </c>
      <c r="I106" s="103" t="e">
        <f>VLOOKUP($N$16,入力シート!$A$3:$U$52,6)</f>
        <v>#N/A</v>
      </c>
      <c r="J106" s="102" t="str">
        <f>IFERROR(VLOOKUP($N105,入力シート!$A$3:$U$52,18)&amp;"","")</f>
        <v/>
      </c>
      <c r="K106" s="106" t="e">
        <f>VLOOKUP($N$16,入力シート!$A$3:$U$52,6)</f>
        <v>#N/A</v>
      </c>
      <c r="N106" s="145"/>
    </row>
    <row r="107" spans="2:14" ht="10.8" customHeight="1" x14ac:dyDescent="0.45">
      <c r="B107" s="109"/>
      <c r="C107" s="91"/>
      <c r="D107" s="101" t="e">
        <f>VLOOKUP($N$16,入力シート!$A$3:$U$52,6)</f>
        <v>#N/A</v>
      </c>
      <c r="E107" s="94" t="e">
        <f>VLOOKUP($N$16,入力シート!$A$3:$U$52,5)</f>
        <v>#N/A</v>
      </c>
      <c r="F107" s="97" t="e">
        <f>VLOOKUP($N$16,入力シート!$A$3:$U$52,5)</f>
        <v>#N/A</v>
      </c>
      <c r="G107" s="94" t="e">
        <f>VLOOKUP($N$16,入力シート!$A$3:$U$52,5)</f>
        <v>#N/A</v>
      </c>
      <c r="H107" s="102" t="e">
        <f>VLOOKUP($N$16,入力シート!$A$3:$U$52,5)</f>
        <v>#N/A</v>
      </c>
      <c r="I107" s="103" t="e">
        <f>VLOOKUP($N$16,入力シート!$A$3:$U$52,5)</f>
        <v>#N/A</v>
      </c>
      <c r="J107" s="102" t="e">
        <f>VLOOKUP($N$16,入力シート!$A$3:$U$52,5)</f>
        <v>#N/A</v>
      </c>
      <c r="K107" s="106" t="e">
        <f>VLOOKUP($N$16,入力シート!$A$3:$U$52,5)</f>
        <v>#N/A</v>
      </c>
      <c r="N107" s="145"/>
    </row>
    <row r="108" spans="2:14" ht="10.8" customHeight="1" x14ac:dyDescent="0.45">
      <c r="B108" s="109"/>
      <c r="C108" s="92"/>
      <c r="D108" s="25" t="str">
        <f>IFERROR(IF(VLOOKUP($N105,入力シート!$A$3:$U$52,8)=0,"",VLOOKUP($N105,入力シート!$A$3:$U$52,8)),"")</f>
        <v/>
      </c>
      <c r="E108" s="95" t="e">
        <f>VLOOKUP($N$16,入力シート!$A$3:$U$52,6)</f>
        <v>#N/A</v>
      </c>
      <c r="F108" s="98" t="e">
        <f>VLOOKUP($N$16,入力シート!$A$3:$U$52,6)</f>
        <v>#N/A</v>
      </c>
      <c r="G108" s="95" t="e">
        <f>VLOOKUP($N$16,入力シート!$A$3:$U$52,6)</f>
        <v>#N/A</v>
      </c>
      <c r="H108" s="71" t="s">
        <v>170</v>
      </c>
      <c r="I108" s="65" t="str">
        <f>IFERROR(VLOOKUP($N105,入力シート!$A$3:$U$52,20)&amp;"","")</f>
        <v/>
      </c>
      <c r="J108" s="80" t="s">
        <v>172</v>
      </c>
      <c r="K108" s="66" t="str">
        <f>IFERROR(VLOOKUP($N105,入力シート!$A$3:$U$52,21)&amp;"","")</f>
        <v/>
      </c>
      <c r="N108" s="145"/>
    </row>
    <row r="109" spans="2:14" ht="10.8" customHeight="1" x14ac:dyDescent="0.45">
      <c r="B109" s="109"/>
      <c r="C109" s="90">
        <v>4</v>
      </c>
      <c r="D109" s="81" t="str">
        <f>IFERROR(VLOOKUP($N109,入力シート!$A$3:$U$52,6)&amp;"","")</f>
        <v/>
      </c>
      <c r="E109" s="93" t="str">
        <f>IFERROR(VLOOKUP($N109,入力シート!$A$3:$U$52,7)&amp;"","")</f>
        <v/>
      </c>
      <c r="F109" s="96" t="str">
        <f>IFERROR(VLOOKUP($N109,入力シート!$A$3:$U$52,11)&amp;"","")</f>
        <v/>
      </c>
      <c r="G109" s="93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5"/>
    </row>
    <row r="110" spans="2:14" ht="10.8" customHeight="1" x14ac:dyDescent="0.45">
      <c r="B110" s="109"/>
      <c r="C110" s="91"/>
      <c r="D110" s="100" t="str">
        <f>IFERROR(VLOOKUP($N109,入力シート!$A$3:$U$52,5)&amp;"","")</f>
        <v/>
      </c>
      <c r="E110" s="94" t="e">
        <f>VLOOKUP($N$16,入力シート!$A$3:$U$52,6)</f>
        <v>#N/A</v>
      </c>
      <c r="F110" s="97" t="e">
        <f>VLOOKUP($N$16,入力シート!$A$3:$U$52,6)</f>
        <v>#N/A</v>
      </c>
      <c r="G110" s="94" t="e">
        <f>VLOOKUP($N$16,入力シート!$A$3:$U$52,6)</f>
        <v>#N/A</v>
      </c>
      <c r="H110" s="102" t="str">
        <f>IFERROR(VLOOKUP($N109,入力シート!$A$3:$U$52,15)&amp;"","")</f>
        <v/>
      </c>
      <c r="I110" s="103" t="e">
        <f>VLOOKUP($N$16,入力シート!$A$3:$U$52,6)</f>
        <v>#N/A</v>
      </c>
      <c r="J110" s="102" t="str">
        <f>IFERROR(VLOOKUP($N109,入力シート!$A$3:$U$52,18)&amp;"","")</f>
        <v/>
      </c>
      <c r="K110" s="106" t="e">
        <f>VLOOKUP($N$16,入力シート!$A$3:$U$52,6)</f>
        <v>#N/A</v>
      </c>
      <c r="N110" s="145"/>
    </row>
    <row r="111" spans="2:14" ht="10.8" customHeight="1" x14ac:dyDescent="0.45">
      <c r="B111" s="109"/>
      <c r="C111" s="91"/>
      <c r="D111" s="101" t="e">
        <f>VLOOKUP($N$16,入力シート!$A$3:$U$52,6)</f>
        <v>#N/A</v>
      </c>
      <c r="E111" s="94" t="e">
        <f>VLOOKUP($N$16,入力シート!$A$3:$U$52,5)</f>
        <v>#N/A</v>
      </c>
      <c r="F111" s="97" t="e">
        <f>VLOOKUP($N$16,入力シート!$A$3:$U$52,5)</f>
        <v>#N/A</v>
      </c>
      <c r="G111" s="94" t="e">
        <f>VLOOKUP($N$16,入力シート!$A$3:$U$52,5)</f>
        <v>#N/A</v>
      </c>
      <c r="H111" s="104" t="e">
        <f>VLOOKUP($N$16,入力シート!$A$3:$U$52,5)</f>
        <v>#N/A</v>
      </c>
      <c r="I111" s="105" t="e">
        <f>VLOOKUP($N$16,入力シート!$A$3:$U$52,5)</f>
        <v>#N/A</v>
      </c>
      <c r="J111" s="104" t="e">
        <f>VLOOKUP($N$16,入力シート!$A$3:$U$52,5)</f>
        <v>#N/A</v>
      </c>
      <c r="K111" s="107" t="e">
        <f>VLOOKUP($N$16,入力シート!$A$3:$U$52,5)</f>
        <v>#N/A</v>
      </c>
      <c r="N111" s="145"/>
    </row>
    <row r="112" spans="2:14" ht="10.8" customHeight="1" x14ac:dyDescent="0.45">
      <c r="B112" s="109"/>
      <c r="C112" s="92"/>
      <c r="D112" s="25" t="str">
        <f>IFERROR(IF(VLOOKUP($N109,入力シート!$A$3:$U$52,8)=0,"",VLOOKUP($N109,入力シート!$A$3:$U$52,8)),"")</f>
        <v/>
      </c>
      <c r="E112" s="95" t="e">
        <f>VLOOKUP($N$16,入力シート!$A$3:$U$52,6)</f>
        <v>#N/A</v>
      </c>
      <c r="F112" s="98" t="e">
        <f>VLOOKUP($N$16,入力シート!$A$3:$U$52,6)</f>
        <v>#N/A</v>
      </c>
      <c r="G112" s="95" t="e">
        <f>VLOOKUP($N$16,入力シート!$A$3:$U$52,6)</f>
        <v>#N/A</v>
      </c>
      <c r="H112" s="28" t="s">
        <v>170</v>
      </c>
      <c r="I112" s="67" t="str">
        <f>IFERROR(VLOOKUP($N109,入力シート!$A$3:$U$52,20)&amp;"","")</f>
        <v/>
      </c>
      <c r="J112" s="29" t="s">
        <v>172</v>
      </c>
      <c r="K112" s="26" t="str">
        <f>IFERROR(VLOOKUP($N109,入力シート!$A$3:$U$52,21)&amp;"","")</f>
        <v/>
      </c>
      <c r="N112" s="145"/>
    </row>
    <row r="113" spans="2:14" ht="10.8" customHeight="1" x14ac:dyDescent="0.45">
      <c r="B113" s="109"/>
      <c r="C113" s="91">
        <v>5</v>
      </c>
      <c r="D113" s="81" t="str">
        <f>IFERROR(VLOOKUP($N113,入力シート!$A$3:$U$52,6)&amp;"","")</f>
        <v/>
      </c>
      <c r="E113" s="93" t="str">
        <f>IFERROR(VLOOKUP($N113,入力シート!$A$3:$U$52,7)&amp;"","")</f>
        <v/>
      </c>
      <c r="F113" s="96" t="str">
        <f>IFERROR(VLOOKUP($N113,入力シート!$A$3:$U$52,11)&amp;"","")</f>
        <v/>
      </c>
      <c r="G113" s="93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5"/>
    </row>
    <row r="114" spans="2:14" ht="10.8" customHeight="1" x14ac:dyDescent="0.45">
      <c r="B114" s="109"/>
      <c r="C114" s="91"/>
      <c r="D114" s="100" t="str">
        <f>IFERROR(VLOOKUP($N113,入力シート!$A$3:$U$52,5)&amp;"","")</f>
        <v/>
      </c>
      <c r="E114" s="94" t="e">
        <f>VLOOKUP($N$16,入力シート!$A$3:$U$52,6)</f>
        <v>#N/A</v>
      </c>
      <c r="F114" s="97" t="e">
        <f>VLOOKUP($N$16,入力シート!$A$3:$U$52,6)</f>
        <v>#N/A</v>
      </c>
      <c r="G114" s="94" t="e">
        <f>VLOOKUP($N$16,入力シート!$A$3:$U$52,6)</f>
        <v>#N/A</v>
      </c>
      <c r="H114" s="102" t="str">
        <f>IFERROR(VLOOKUP($N113,入力シート!$A$3:$U$52,15)&amp;"","")</f>
        <v/>
      </c>
      <c r="I114" s="103" t="e">
        <f>VLOOKUP($N$16,入力シート!$A$3:$U$52,6)</f>
        <v>#N/A</v>
      </c>
      <c r="J114" s="102" t="str">
        <f>IFERROR(VLOOKUP($N113,入力シート!$A$3:$U$52,18)&amp;"","")</f>
        <v/>
      </c>
      <c r="K114" s="106" t="e">
        <f>VLOOKUP($N$16,入力シート!$A$3:$U$52,6)</f>
        <v>#N/A</v>
      </c>
      <c r="N114" s="145"/>
    </row>
    <row r="115" spans="2:14" ht="10.8" customHeight="1" x14ac:dyDescent="0.45">
      <c r="B115" s="109"/>
      <c r="C115" s="91"/>
      <c r="D115" s="101" t="e">
        <f>VLOOKUP($N$16,入力シート!$A$3:$U$52,6)</f>
        <v>#N/A</v>
      </c>
      <c r="E115" s="94" t="e">
        <f>VLOOKUP($N$16,入力シート!$A$3:$U$52,5)</f>
        <v>#N/A</v>
      </c>
      <c r="F115" s="97" t="e">
        <f>VLOOKUP($N$16,入力シート!$A$3:$U$52,5)</f>
        <v>#N/A</v>
      </c>
      <c r="G115" s="94" t="e">
        <f>VLOOKUP($N$16,入力シート!$A$3:$U$52,5)</f>
        <v>#N/A</v>
      </c>
      <c r="H115" s="102" t="e">
        <f>VLOOKUP($N$16,入力シート!$A$3:$U$52,5)</f>
        <v>#N/A</v>
      </c>
      <c r="I115" s="103" t="e">
        <f>VLOOKUP($N$16,入力シート!$A$3:$U$52,5)</f>
        <v>#N/A</v>
      </c>
      <c r="J115" s="102" t="e">
        <f>VLOOKUP($N$16,入力シート!$A$3:$U$52,5)</f>
        <v>#N/A</v>
      </c>
      <c r="K115" s="106" t="e">
        <f>VLOOKUP($N$16,入力シート!$A$3:$U$52,5)</f>
        <v>#N/A</v>
      </c>
      <c r="N115" s="145"/>
    </row>
    <row r="116" spans="2:14" ht="10.8" customHeight="1" x14ac:dyDescent="0.45">
      <c r="B116" s="109"/>
      <c r="C116" s="92"/>
      <c r="D116" s="25" t="str">
        <f>IFERROR(IF(VLOOKUP($N113,入力シート!$A$3:$U$52,8)=0,"",VLOOKUP($N113,入力シート!$A$3:$U$52,8)),"")</f>
        <v/>
      </c>
      <c r="E116" s="95" t="e">
        <f>VLOOKUP($N$16,入力シート!$A$3:$U$52,6)</f>
        <v>#N/A</v>
      </c>
      <c r="F116" s="98" t="e">
        <f>VLOOKUP($N$16,入力シート!$A$3:$U$52,6)</f>
        <v>#N/A</v>
      </c>
      <c r="G116" s="95" t="e">
        <f>VLOOKUP($N$16,入力シート!$A$3:$U$52,6)</f>
        <v>#N/A</v>
      </c>
      <c r="H116" s="71" t="s">
        <v>170</v>
      </c>
      <c r="I116" s="65" t="str">
        <f>IFERROR(VLOOKUP($N113,入力シート!$A$3:$U$52,20)&amp;"","")</f>
        <v/>
      </c>
      <c r="J116" s="80" t="s">
        <v>172</v>
      </c>
      <c r="K116" s="66" t="str">
        <f>IFERROR(VLOOKUP($N113,入力シート!$A$3:$U$52,21)&amp;"","")</f>
        <v/>
      </c>
      <c r="N116" s="145"/>
    </row>
    <row r="117" spans="2:14" ht="10.8" customHeight="1" x14ac:dyDescent="0.45">
      <c r="B117" s="109"/>
      <c r="C117" s="90">
        <v>6</v>
      </c>
      <c r="D117" s="81" t="str">
        <f>IFERROR(VLOOKUP($N117,入力シート!$A$3:$U$52,6)&amp;"","")</f>
        <v/>
      </c>
      <c r="E117" s="93" t="str">
        <f>IFERROR(VLOOKUP($N117,入力シート!$A$3:$U$52,7)&amp;"","")</f>
        <v/>
      </c>
      <c r="F117" s="96" t="str">
        <f>IFERROR(VLOOKUP($N117,入力シート!$A$3:$U$52,11)&amp;"","")</f>
        <v/>
      </c>
      <c r="G117" s="93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5"/>
    </row>
    <row r="118" spans="2:14" ht="10.8" customHeight="1" x14ac:dyDescent="0.45">
      <c r="B118" s="109"/>
      <c r="C118" s="91"/>
      <c r="D118" s="100" t="str">
        <f>IFERROR(VLOOKUP($N117,入力シート!$A$3:$U$52,5)&amp;"","")</f>
        <v/>
      </c>
      <c r="E118" s="94" t="e">
        <f>VLOOKUP($N$16,入力シート!$A$3:$U$52,6)</f>
        <v>#N/A</v>
      </c>
      <c r="F118" s="97" t="e">
        <f>VLOOKUP($N$16,入力シート!$A$3:$U$52,6)</f>
        <v>#N/A</v>
      </c>
      <c r="G118" s="94" t="e">
        <f>VLOOKUP($N$16,入力シート!$A$3:$U$52,6)</f>
        <v>#N/A</v>
      </c>
      <c r="H118" s="102" t="str">
        <f>IFERROR(VLOOKUP($N117,入力シート!$A$3:$U$52,15)&amp;"","")</f>
        <v/>
      </c>
      <c r="I118" s="103" t="e">
        <f>VLOOKUP($N$16,入力シート!$A$3:$U$52,6)</f>
        <v>#N/A</v>
      </c>
      <c r="J118" s="102" t="str">
        <f>IFERROR(VLOOKUP($N117,入力シート!$A$3:$U$52,18)&amp;"","")</f>
        <v/>
      </c>
      <c r="K118" s="106" t="e">
        <f>VLOOKUP($N$16,入力シート!$A$3:$U$52,6)</f>
        <v>#N/A</v>
      </c>
      <c r="N118" s="145"/>
    </row>
    <row r="119" spans="2:14" ht="10.8" customHeight="1" x14ac:dyDescent="0.45">
      <c r="B119" s="109"/>
      <c r="C119" s="91"/>
      <c r="D119" s="101" t="e">
        <f>VLOOKUP($N$16,入力シート!$A$3:$U$52,6)</f>
        <v>#N/A</v>
      </c>
      <c r="E119" s="94" t="e">
        <f>VLOOKUP($N$16,入力シート!$A$3:$U$52,5)</f>
        <v>#N/A</v>
      </c>
      <c r="F119" s="97" t="e">
        <f>VLOOKUP($N$16,入力シート!$A$3:$U$52,5)</f>
        <v>#N/A</v>
      </c>
      <c r="G119" s="94" t="e">
        <f>VLOOKUP($N$16,入力シート!$A$3:$U$52,5)</f>
        <v>#N/A</v>
      </c>
      <c r="H119" s="104" t="e">
        <f>VLOOKUP($N$16,入力シート!$A$3:$U$52,5)</f>
        <v>#N/A</v>
      </c>
      <c r="I119" s="105" t="e">
        <f>VLOOKUP($N$16,入力シート!$A$3:$U$52,5)</f>
        <v>#N/A</v>
      </c>
      <c r="J119" s="104" t="e">
        <f>VLOOKUP($N$16,入力シート!$A$3:$U$52,5)</f>
        <v>#N/A</v>
      </c>
      <c r="K119" s="107" t="e">
        <f>VLOOKUP($N$16,入力シート!$A$3:$U$52,5)</f>
        <v>#N/A</v>
      </c>
      <c r="N119" s="145"/>
    </row>
    <row r="120" spans="2:14" ht="10.8" customHeight="1" x14ac:dyDescent="0.45">
      <c r="B120" s="109"/>
      <c r="C120" s="92"/>
      <c r="D120" s="25" t="str">
        <f>IFERROR(IF(VLOOKUP($N117,入力シート!$A$3:$U$52,8)=0,"",VLOOKUP($N117,入力シート!$A$3:$U$52,8)),"")</f>
        <v/>
      </c>
      <c r="E120" s="95" t="e">
        <f>VLOOKUP($N$16,入力シート!$A$3:$U$52,6)</f>
        <v>#N/A</v>
      </c>
      <c r="F120" s="98" t="e">
        <f>VLOOKUP($N$16,入力シート!$A$3:$U$52,6)</f>
        <v>#N/A</v>
      </c>
      <c r="G120" s="95" t="e">
        <f>VLOOKUP($N$16,入力シート!$A$3:$U$52,6)</f>
        <v>#N/A</v>
      </c>
      <c r="H120" s="28" t="s">
        <v>170</v>
      </c>
      <c r="I120" s="67" t="str">
        <f>IFERROR(VLOOKUP($N117,入力シート!$A$3:$U$52,20)&amp;"","")</f>
        <v/>
      </c>
      <c r="J120" s="29" t="s">
        <v>172</v>
      </c>
      <c r="K120" s="26" t="str">
        <f>IFERROR(VLOOKUP($N117,入力シート!$A$3:$U$52,21)&amp;"","")</f>
        <v/>
      </c>
      <c r="N120" s="145"/>
    </row>
    <row r="121" spans="2:14" ht="10.8" customHeight="1" x14ac:dyDescent="0.45">
      <c r="B121" s="109"/>
      <c r="C121" s="91">
        <v>7</v>
      </c>
      <c r="D121" s="81" t="str">
        <f>IFERROR(VLOOKUP($N121,入力シート!$A$3:$U$52,6)&amp;"","")</f>
        <v/>
      </c>
      <c r="E121" s="93" t="str">
        <f>IFERROR(VLOOKUP($N121,入力シート!$A$3:$U$52,7)&amp;"","")</f>
        <v/>
      </c>
      <c r="F121" s="96" t="str">
        <f>IFERROR(VLOOKUP($N121,入力シート!$A$3:$U$52,11)&amp;"","")</f>
        <v/>
      </c>
      <c r="G121" s="93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5"/>
    </row>
    <row r="122" spans="2:14" ht="10.8" customHeight="1" x14ac:dyDescent="0.45">
      <c r="B122" s="109"/>
      <c r="C122" s="91"/>
      <c r="D122" s="100" t="str">
        <f>IFERROR(VLOOKUP($N121,入力シート!$A$3:$U$52,5)&amp;"","")</f>
        <v/>
      </c>
      <c r="E122" s="94" t="e">
        <f>VLOOKUP($N$16,入力シート!$A$3:$U$52,6)</f>
        <v>#N/A</v>
      </c>
      <c r="F122" s="97" t="e">
        <f>VLOOKUP($N$16,入力シート!$A$3:$U$52,6)</f>
        <v>#N/A</v>
      </c>
      <c r="G122" s="94" t="e">
        <f>VLOOKUP($N$16,入力シート!$A$3:$U$52,6)</f>
        <v>#N/A</v>
      </c>
      <c r="H122" s="102" t="str">
        <f>IFERROR(VLOOKUP($N121,入力シート!$A$3:$U$52,15)&amp;"","")</f>
        <v/>
      </c>
      <c r="I122" s="103" t="e">
        <f>VLOOKUP($N$16,入力シート!$A$3:$U$52,6)</f>
        <v>#N/A</v>
      </c>
      <c r="J122" s="102" t="str">
        <f>IFERROR(VLOOKUP($N121,入力シート!$A$3:$U$52,18)&amp;"","")</f>
        <v/>
      </c>
      <c r="K122" s="106" t="e">
        <f>VLOOKUP($N$16,入力シート!$A$3:$U$52,6)</f>
        <v>#N/A</v>
      </c>
      <c r="N122" s="145"/>
    </row>
    <row r="123" spans="2:14" ht="10.8" customHeight="1" x14ac:dyDescent="0.45">
      <c r="B123" s="109"/>
      <c r="C123" s="91"/>
      <c r="D123" s="101" t="e">
        <f>VLOOKUP($N$16,入力シート!$A$3:$U$52,6)</f>
        <v>#N/A</v>
      </c>
      <c r="E123" s="94" t="e">
        <f>VLOOKUP($N$16,入力シート!$A$3:$U$52,5)</f>
        <v>#N/A</v>
      </c>
      <c r="F123" s="97" t="e">
        <f>VLOOKUP($N$16,入力シート!$A$3:$U$52,5)</f>
        <v>#N/A</v>
      </c>
      <c r="G123" s="94" t="e">
        <f>VLOOKUP($N$16,入力シート!$A$3:$U$52,5)</f>
        <v>#N/A</v>
      </c>
      <c r="H123" s="102" t="e">
        <f>VLOOKUP($N$16,入力シート!$A$3:$U$52,5)</f>
        <v>#N/A</v>
      </c>
      <c r="I123" s="103" t="e">
        <f>VLOOKUP($N$16,入力シート!$A$3:$U$52,5)</f>
        <v>#N/A</v>
      </c>
      <c r="J123" s="102" t="e">
        <f>VLOOKUP($N$16,入力シート!$A$3:$U$52,5)</f>
        <v>#N/A</v>
      </c>
      <c r="K123" s="106" t="e">
        <f>VLOOKUP($N$16,入力シート!$A$3:$U$52,5)</f>
        <v>#N/A</v>
      </c>
      <c r="N123" s="145"/>
    </row>
    <row r="124" spans="2:14" ht="10.8" customHeight="1" x14ac:dyDescent="0.45">
      <c r="B124" s="109"/>
      <c r="C124" s="92"/>
      <c r="D124" s="25" t="str">
        <f>IFERROR(IF(VLOOKUP($N121,入力シート!$A$3:$U$52,8)=0,"",VLOOKUP($N121,入力シート!$A$3:$U$52,8)),"")</f>
        <v/>
      </c>
      <c r="E124" s="95" t="e">
        <f>VLOOKUP($N$16,入力シート!$A$3:$U$52,6)</f>
        <v>#N/A</v>
      </c>
      <c r="F124" s="98" t="e">
        <f>VLOOKUP($N$16,入力シート!$A$3:$U$52,6)</f>
        <v>#N/A</v>
      </c>
      <c r="G124" s="95" t="e">
        <f>VLOOKUP($N$16,入力シート!$A$3:$U$52,6)</f>
        <v>#N/A</v>
      </c>
      <c r="H124" s="71" t="s">
        <v>170</v>
      </c>
      <c r="I124" s="65" t="str">
        <f>IFERROR(VLOOKUP($N121,入力シート!$A$3:$U$52,20)&amp;"","")</f>
        <v/>
      </c>
      <c r="J124" s="80" t="s">
        <v>172</v>
      </c>
      <c r="K124" s="66" t="str">
        <f>IFERROR(VLOOKUP($N121,入力シート!$A$3:$U$52,21)&amp;"","")</f>
        <v/>
      </c>
      <c r="N124" s="145"/>
    </row>
    <row r="125" spans="2:14" ht="10.8" customHeight="1" x14ac:dyDescent="0.45">
      <c r="B125" s="109"/>
      <c r="C125" s="90">
        <v>8</v>
      </c>
      <c r="D125" s="81" t="str">
        <f>IFERROR(VLOOKUP($N125,入力シート!$A$3:$U$52,6)&amp;"","")</f>
        <v/>
      </c>
      <c r="E125" s="93" t="str">
        <f>IFERROR(VLOOKUP($N125,入力シート!$A$3:$U$52,7)&amp;"","")</f>
        <v/>
      </c>
      <c r="F125" s="96" t="str">
        <f>IFERROR(VLOOKUP($N125,入力シート!$A$3:$U$52,11)&amp;"","")</f>
        <v/>
      </c>
      <c r="G125" s="93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5"/>
    </row>
    <row r="126" spans="2:14" ht="10.8" customHeight="1" x14ac:dyDescent="0.45">
      <c r="B126" s="109"/>
      <c r="C126" s="91"/>
      <c r="D126" s="100" t="str">
        <f>IFERROR(VLOOKUP($N125,入力シート!$A$3:$U$52,5)&amp;"","")</f>
        <v/>
      </c>
      <c r="E126" s="94" t="e">
        <f>VLOOKUP($N$16,入力シート!$A$3:$U$52,6)</f>
        <v>#N/A</v>
      </c>
      <c r="F126" s="97" t="e">
        <f>VLOOKUP($N$16,入力シート!$A$3:$U$52,6)</f>
        <v>#N/A</v>
      </c>
      <c r="G126" s="94" t="e">
        <f>VLOOKUP($N$16,入力シート!$A$3:$U$52,6)</f>
        <v>#N/A</v>
      </c>
      <c r="H126" s="102" t="str">
        <f>IFERROR(VLOOKUP($N125,入力シート!$A$3:$U$52,15)&amp;"","")</f>
        <v/>
      </c>
      <c r="I126" s="103" t="e">
        <f>VLOOKUP($N$16,入力シート!$A$3:$U$52,6)</f>
        <v>#N/A</v>
      </c>
      <c r="J126" s="102" t="str">
        <f>IFERROR(VLOOKUP($N125,入力シート!$A$3:$U$52,18)&amp;"","")</f>
        <v/>
      </c>
      <c r="K126" s="106" t="e">
        <f>VLOOKUP($N$16,入力シート!$A$3:$U$52,6)</f>
        <v>#N/A</v>
      </c>
      <c r="N126" s="145"/>
    </row>
    <row r="127" spans="2:14" ht="10.8" customHeight="1" x14ac:dyDescent="0.45">
      <c r="B127" s="109"/>
      <c r="C127" s="91"/>
      <c r="D127" s="101" t="e">
        <f>VLOOKUP($N$16,入力シート!$A$3:$U$52,6)</f>
        <v>#N/A</v>
      </c>
      <c r="E127" s="94" t="e">
        <f>VLOOKUP($N$16,入力シート!$A$3:$U$52,5)</f>
        <v>#N/A</v>
      </c>
      <c r="F127" s="97" t="e">
        <f>VLOOKUP($N$16,入力シート!$A$3:$U$52,5)</f>
        <v>#N/A</v>
      </c>
      <c r="G127" s="94" t="e">
        <f>VLOOKUP($N$16,入力シート!$A$3:$U$52,5)</f>
        <v>#N/A</v>
      </c>
      <c r="H127" s="104" t="e">
        <f>VLOOKUP($N$16,入力シート!$A$3:$U$52,5)</f>
        <v>#N/A</v>
      </c>
      <c r="I127" s="105" t="e">
        <f>VLOOKUP($N$16,入力シート!$A$3:$U$52,5)</f>
        <v>#N/A</v>
      </c>
      <c r="J127" s="104" t="e">
        <f>VLOOKUP($N$16,入力シート!$A$3:$U$52,5)</f>
        <v>#N/A</v>
      </c>
      <c r="K127" s="107" t="e">
        <f>VLOOKUP($N$16,入力シート!$A$3:$U$52,5)</f>
        <v>#N/A</v>
      </c>
      <c r="N127" s="145"/>
    </row>
    <row r="128" spans="2:14" ht="10.8" customHeight="1" x14ac:dyDescent="0.45">
      <c r="B128" s="109"/>
      <c r="C128" s="92"/>
      <c r="D128" s="25" t="str">
        <f>IFERROR(IF(VLOOKUP($N125,入力シート!$A$3:$U$52,8)=0,"",VLOOKUP($N125,入力シート!$A$3:$U$52,8)),"")</f>
        <v/>
      </c>
      <c r="E128" s="95" t="e">
        <f>VLOOKUP($N$16,入力シート!$A$3:$U$52,6)</f>
        <v>#N/A</v>
      </c>
      <c r="F128" s="98" t="e">
        <f>VLOOKUP($N$16,入力シート!$A$3:$U$52,6)</f>
        <v>#N/A</v>
      </c>
      <c r="G128" s="95" t="e">
        <f>VLOOKUP($N$16,入力シート!$A$3:$U$52,6)</f>
        <v>#N/A</v>
      </c>
      <c r="H128" s="28" t="s">
        <v>170</v>
      </c>
      <c r="I128" s="67" t="str">
        <f>IFERROR(VLOOKUP($N125,入力シート!$A$3:$U$52,20)&amp;"","")</f>
        <v/>
      </c>
      <c r="J128" s="29" t="s">
        <v>172</v>
      </c>
      <c r="K128" s="26" t="str">
        <f>IFERROR(VLOOKUP($N125,入力シート!$A$3:$U$52,21)&amp;"","")</f>
        <v/>
      </c>
      <c r="N128" s="145"/>
    </row>
    <row r="129" spans="2:14" ht="10.8" customHeight="1" x14ac:dyDescent="0.45">
      <c r="B129" s="109"/>
      <c r="C129" s="91">
        <v>9</v>
      </c>
      <c r="D129" s="81" t="str">
        <f>IFERROR(VLOOKUP($N129,入力シート!$A$3:$U$52,6)&amp;"","")</f>
        <v/>
      </c>
      <c r="E129" s="93" t="str">
        <f>IFERROR(VLOOKUP($N129,入力シート!$A$3:$U$52,7)&amp;"","")</f>
        <v/>
      </c>
      <c r="F129" s="96" t="str">
        <f>IFERROR(VLOOKUP($N129,入力シート!$A$3:$U$52,11)&amp;"","")</f>
        <v/>
      </c>
      <c r="G129" s="93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5"/>
    </row>
    <row r="130" spans="2:14" ht="10.8" customHeight="1" x14ac:dyDescent="0.45">
      <c r="B130" s="109"/>
      <c r="C130" s="91"/>
      <c r="D130" s="100" t="str">
        <f>IFERROR(VLOOKUP($N129,入力シート!$A$3:$U$52,5)&amp;"","")</f>
        <v/>
      </c>
      <c r="E130" s="94" t="e">
        <f>VLOOKUP($N$16,入力シート!$A$3:$U$52,6)</f>
        <v>#N/A</v>
      </c>
      <c r="F130" s="97" t="e">
        <f>VLOOKUP($N$16,入力シート!$A$3:$U$52,6)</f>
        <v>#N/A</v>
      </c>
      <c r="G130" s="94" t="e">
        <f>VLOOKUP($N$16,入力シート!$A$3:$U$52,6)</f>
        <v>#N/A</v>
      </c>
      <c r="H130" s="102" t="str">
        <f>IFERROR(VLOOKUP($N129,入力シート!$A$3:$U$52,15)&amp;"","")</f>
        <v/>
      </c>
      <c r="I130" s="103" t="e">
        <f>VLOOKUP($N$16,入力シート!$A$3:$U$52,6)</f>
        <v>#N/A</v>
      </c>
      <c r="J130" s="102" t="str">
        <f>IFERROR(VLOOKUP($N129,入力シート!$A$3:$U$52,18)&amp;"","")</f>
        <v/>
      </c>
      <c r="K130" s="106" t="e">
        <f>VLOOKUP($N$16,入力シート!$A$3:$U$52,6)</f>
        <v>#N/A</v>
      </c>
      <c r="N130" s="145"/>
    </row>
    <row r="131" spans="2:14" ht="10.8" customHeight="1" x14ac:dyDescent="0.45">
      <c r="B131" s="109"/>
      <c r="C131" s="91"/>
      <c r="D131" s="101" t="e">
        <f>VLOOKUP($N$16,入力シート!$A$3:$U$52,6)</f>
        <v>#N/A</v>
      </c>
      <c r="E131" s="94" t="e">
        <f>VLOOKUP($N$16,入力シート!$A$3:$U$52,5)</f>
        <v>#N/A</v>
      </c>
      <c r="F131" s="97" t="e">
        <f>VLOOKUP($N$16,入力シート!$A$3:$U$52,5)</f>
        <v>#N/A</v>
      </c>
      <c r="G131" s="94" t="e">
        <f>VLOOKUP($N$16,入力シート!$A$3:$U$52,5)</f>
        <v>#N/A</v>
      </c>
      <c r="H131" s="102" t="e">
        <f>VLOOKUP($N$16,入力シート!$A$3:$U$52,5)</f>
        <v>#N/A</v>
      </c>
      <c r="I131" s="103" t="e">
        <f>VLOOKUP($N$16,入力シート!$A$3:$U$52,5)</f>
        <v>#N/A</v>
      </c>
      <c r="J131" s="102" t="e">
        <f>VLOOKUP($N$16,入力シート!$A$3:$U$52,5)</f>
        <v>#N/A</v>
      </c>
      <c r="K131" s="106" t="e">
        <f>VLOOKUP($N$16,入力シート!$A$3:$U$52,5)</f>
        <v>#N/A</v>
      </c>
      <c r="N131" s="145"/>
    </row>
    <row r="132" spans="2:14" ht="10.8" customHeight="1" x14ac:dyDescent="0.45">
      <c r="B132" s="109"/>
      <c r="C132" s="92"/>
      <c r="D132" s="25" t="str">
        <f>IFERROR(IF(VLOOKUP($N129,入力シート!$A$3:$U$52,8)=0,"",VLOOKUP($N129,入力シート!$A$3:$U$52,8)),"")</f>
        <v/>
      </c>
      <c r="E132" s="95" t="e">
        <f>VLOOKUP($N$16,入力シート!$A$3:$U$52,6)</f>
        <v>#N/A</v>
      </c>
      <c r="F132" s="98" t="e">
        <f>VLOOKUP($N$16,入力シート!$A$3:$U$52,6)</f>
        <v>#N/A</v>
      </c>
      <c r="G132" s="95" t="e">
        <f>VLOOKUP($N$16,入力シート!$A$3:$U$52,6)</f>
        <v>#N/A</v>
      </c>
      <c r="H132" s="71" t="s">
        <v>170</v>
      </c>
      <c r="I132" s="65" t="str">
        <f>IFERROR(VLOOKUP($N129,入力シート!$A$3:$U$52,20)&amp;"","")</f>
        <v/>
      </c>
      <c r="J132" s="80" t="s">
        <v>172</v>
      </c>
      <c r="K132" s="66" t="str">
        <f>IFERROR(VLOOKUP($N129,入力シート!$A$3:$U$52,21)&amp;"","")</f>
        <v/>
      </c>
      <c r="N132" s="145"/>
    </row>
    <row r="133" spans="2:14" ht="10.8" customHeight="1" x14ac:dyDescent="0.45">
      <c r="B133" s="109"/>
      <c r="C133" s="90">
        <v>10</v>
      </c>
      <c r="D133" s="81" t="str">
        <f>IFERROR(VLOOKUP($N133,入力シート!$A$3:$U$52,6)&amp;"","")</f>
        <v/>
      </c>
      <c r="E133" s="93" t="str">
        <f>IFERROR(VLOOKUP($N133,入力シート!$A$3:$U$52,7)&amp;"","")</f>
        <v/>
      </c>
      <c r="F133" s="96" t="str">
        <f>IFERROR(VLOOKUP($N133,入力シート!$A$3:$U$52,11)&amp;"","")</f>
        <v/>
      </c>
      <c r="G133" s="93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5"/>
    </row>
    <row r="134" spans="2:14" ht="10.8" customHeight="1" x14ac:dyDescent="0.45">
      <c r="B134" s="109"/>
      <c r="C134" s="91"/>
      <c r="D134" s="100" t="str">
        <f>IFERROR(VLOOKUP($N133,入力シート!$A$3:$U$52,5)&amp;"","")</f>
        <v/>
      </c>
      <c r="E134" s="94" t="e">
        <f>VLOOKUP($N$16,入力シート!$A$3:$U$52,6)</f>
        <v>#N/A</v>
      </c>
      <c r="F134" s="97" t="e">
        <f>VLOOKUP($N$16,入力シート!$A$3:$U$52,6)</f>
        <v>#N/A</v>
      </c>
      <c r="G134" s="94" t="e">
        <f>VLOOKUP($N$16,入力シート!$A$3:$U$52,6)</f>
        <v>#N/A</v>
      </c>
      <c r="H134" s="102" t="str">
        <f>IFERROR(VLOOKUP($N133,入力シート!$A$3:$U$52,15)&amp;"","")</f>
        <v/>
      </c>
      <c r="I134" s="103" t="e">
        <f>VLOOKUP($N$16,入力シート!$A$3:$U$52,6)</f>
        <v>#N/A</v>
      </c>
      <c r="J134" s="102" t="str">
        <f>IFERROR(VLOOKUP($N133,入力シート!$A$3:$U$52,18)&amp;"","")</f>
        <v/>
      </c>
      <c r="K134" s="106" t="e">
        <f>VLOOKUP($N$16,入力シート!$A$3:$U$52,6)</f>
        <v>#N/A</v>
      </c>
      <c r="N134" s="145"/>
    </row>
    <row r="135" spans="2:14" ht="10.8" customHeight="1" x14ac:dyDescent="0.45">
      <c r="B135" s="109"/>
      <c r="C135" s="91"/>
      <c r="D135" s="101" t="e">
        <f>VLOOKUP($N$16,入力シート!$A$3:$U$52,6)</f>
        <v>#N/A</v>
      </c>
      <c r="E135" s="94" t="e">
        <f>VLOOKUP($N$16,入力シート!$A$3:$U$52,5)</f>
        <v>#N/A</v>
      </c>
      <c r="F135" s="97" t="e">
        <f>VLOOKUP($N$16,入力シート!$A$3:$U$52,5)</f>
        <v>#N/A</v>
      </c>
      <c r="G135" s="94" t="e">
        <f>VLOOKUP($N$16,入力シート!$A$3:$U$52,5)</f>
        <v>#N/A</v>
      </c>
      <c r="H135" s="104" t="e">
        <f>VLOOKUP($N$16,入力シート!$A$3:$U$52,5)</f>
        <v>#N/A</v>
      </c>
      <c r="I135" s="105" t="e">
        <f>VLOOKUP($N$16,入力シート!$A$3:$U$52,5)</f>
        <v>#N/A</v>
      </c>
      <c r="J135" s="104" t="e">
        <f>VLOOKUP($N$16,入力シート!$A$3:$U$52,5)</f>
        <v>#N/A</v>
      </c>
      <c r="K135" s="107" t="e">
        <f>VLOOKUP($N$16,入力シート!$A$3:$U$52,5)</f>
        <v>#N/A</v>
      </c>
      <c r="N135" s="145"/>
    </row>
    <row r="136" spans="2:14" ht="10.8" customHeight="1" x14ac:dyDescent="0.45">
      <c r="B136" s="110"/>
      <c r="C136" s="92"/>
      <c r="D136" s="30" t="str">
        <f>IFERROR(IF(VLOOKUP($N133,入力シート!$A$3:$U$52,8)=0,"",VLOOKUP($N133,入力シート!$A$3:$U$52,8)),"")</f>
        <v/>
      </c>
      <c r="E136" s="95" t="e">
        <f>VLOOKUP($N$16,入力シート!$A$3:$U$52,6)</f>
        <v>#N/A</v>
      </c>
      <c r="F136" s="98" t="e">
        <f>VLOOKUP($N$16,入力シート!$A$3:$U$52,6)</f>
        <v>#N/A</v>
      </c>
      <c r="G136" s="95" t="e">
        <f>VLOOKUP($N$16,入力シート!$A$3:$U$52,6)</f>
        <v>#N/A</v>
      </c>
      <c r="H136" s="28" t="s">
        <v>170</v>
      </c>
      <c r="I136" s="67" t="str">
        <f>IFERROR(VLOOKUP($N133,入力シート!$A$3:$U$52,20)&amp;"","")</f>
        <v/>
      </c>
      <c r="J136" s="29" t="s">
        <v>172</v>
      </c>
      <c r="K136" s="26" t="str">
        <f>IFERROR(VLOOKUP($N133,入力シート!$A$3:$U$52,21)&amp;"","")</f>
        <v/>
      </c>
      <c r="N136" s="145"/>
    </row>
    <row r="137" spans="2:14" ht="9.6" customHeight="1" x14ac:dyDescent="0.45">
      <c r="B137" s="16"/>
      <c r="C137" s="14"/>
      <c r="D137" s="14"/>
      <c r="E137" s="14"/>
      <c r="F137" s="14"/>
      <c r="G137" s="14"/>
      <c r="H137" s="14"/>
    </row>
    <row r="138" spans="2:14" ht="9.6" customHeight="1" x14ac:dyDescent="0.45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 x14ac:dyDescent="0.2">
      <c r="B139" s="17"/>
      <c r="C139" s="17"/>
      <c r="D139" s="17"/>
      <c r="E139" s="88" t="s">
        <v>175</v>
      </c>
      <c r="F139" s="88"/>
      <c r="G139" s="17"/>
      <c r="H139" s="89" t="s">
        <v>178</v>
      </c>
      <c r="I139" s="89"/>
      <c r="J139" s="18"/>
      <c r="K139" s="18"/>
    </row>
    <row r="140" spans="2:14" ht="9.6" customHeight="1" x14ac:dyDescent="0.45"/>
    <row r="141" spans="2:14" ht="16.2" x14ac:dyDescent="0.45">
      <c r="B141" s="20" t="s">
        <v>198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 x14ac:dyDescent="0.45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 x14ac:dyDescent="0.45">
      <c r="C143" s="10">
        <v>1</v>
      </c>
      <c r="D143" s="11" t="s">
        <v>101</v>
      </c>
      <c r="E143" s="146" t="str">
        <f>$E$3</f>
        <v>水泳競技（競泳）</v>
      </c>
      <c r="F143" s="146"/>
      <c r="G143" s="146"/>
      <c r="H143" s="146"/>
    </row>
    <row r="144" spans="2:14" ht="13.2" customHeight="1" x14ac:dyDescent="0.45">
      <c r="C144" s="12"/>
      <c r="D144" s="13"/>
    </row>
    <row r="145" spans="2:14" ht="13.2" customHeight="1" x14ac:dyDescent="0.45">
      <c r="C145" s="10">
        <v>2</v>
      </c>
      <c r="D145" s="11" t="s">
        <v>102</v>
      </c>
      <c r="E145" s="147" t="str">
        <f>$E$5</f>
        <v>（ 　成年 ・ 少年　 ）　（ 　男子 ・ 女子　 ）</v>
      </c>
      <c r="F145" s="147"/>
      <c r="G145" s="147"/>
      <c r="H145" s="147"/>
      <c r="I145" s="8" t="s">
        <v>85</v>
      </c>
    </row>
    <row r="146" spans="2:14" ht="13.2" customHeight="1" x14ac:dyDescent="0.45">
      <c r="C146" s="12"/>
      <c r="D146" s="13"/>
      <c r="I146" s="12" t="s">
        <v>161</v>
      </c>
      <c r="J146" s="148">
        <f>$J$6</f>
        <v>0</v>
      </c>
      <c r="K146" s="148"/>
    </row>
    <row r="147" spans="2:14" ht="13.2" customHeight="1" x14ac:dyDescent="0.45">
      <c r="C147" s="10">
        <v>3</v>
      </c>
      <c r="D147" s="11" t="s">
        <v>103</v>
      </c>
      <c r="E147" s="147" t="str">
        <f>$E$7</f>
        <v>令和５年　　月　　日（　　）　～　　　月　　日（　　）</v>
      </c>
      <c r="F147" s="147"/>
      <c r="G147" s="147"/>
      <c r="H147" s="147"/>
    </row>
    <row r="148" spans="2:14" ht="13.2" customHeight="1" x14ac:dyDescent="0.45">
      <c r="C148" s="12"/>
      <c r="D148" s="13"/>
      <c r="I148" s="12" t="s">
        <v>162</v>
      </c>
      <c r="J148" s="148">
        <f>$J$8</f>
        <v>0</v>
      </c>
      <c r="K148" s="148"/>
    </row>
    <row r="149" spans="2:14" ht="13.2" customHeight="1" x14ac:dyDescent="0.45">
      <c r="C149" s="10">
        <v>4</v>
      </c>
      <c r="D149" s="11" t="s">
        <v>164</v>
      </c>
      <c r="E149" s="147">
        <f>$E$9</f>
        <v>0</v>
      </c>
      <c r="F149" s="147"/>
      <c r="G149" s="147"/>
      <c r="H149" s="147"/>
    </row>
    <row r="150" spans="2:14" ht="13.2" customHeight="1" x14ac:dyDescent="0.45">
      <c r="C150" s="12"/>
      <c r="D150" s="13"/>
    </row>
    <row r="151" spans="2:14" ht="13.2" customHeight="1" x14ac:dyDescent="0.45">
      <c r="C151" s="10">
        <v>5</v>
      </c>
      <c r="D151" s="11" t="s">
        <v>104</v>
      </c>
      <c r="E151" s="147" t="str">
        <f>$E$11</f>
        <v>監督　　　名　　・　　選手　　　名　　・　　計　　　名</v>
      </c>
      <c r="F151" s="147"/>
      <c r="G151" s="147"/>
      <c r="H151" s="147"/>
    </row>
    <row r="152" spans="2:14" ht="13.2" customHeight="1" x14ac:dyDescent="0.45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 x14ac:dyDescent="0.45">
      <c r="B153" s="133" t="s">
        <v>86</v>
      </c>
      <c r="C153" s="134"/>
      <c r="D153" s="31" t="s">
        <v>88</v>
      </c>
      <c r="E153" s="135" t="s">
        <v>71</v>
      </c>
      <c r="F153" s="138" t="s">
        <v>96</v>
      </c>
      <c r="G153" s="139"/>
      <c r="H153" s="32" t="s">
        <v>99</v>
      </c>
      <c r="I153" s="33" t="s">
        <v>92</v>
      </c>
      <c r="J153" s="32" t="s">
        <v>99</v>
      </c>
      <c r="K153" s="33" t="s">
        <v>92</v>
      </c>
    </row>
    <row r="154" spans="2:14" ht="10.8" customHeight="1" x14ac:dyDescent="0.45">
      <c r="B154" s="113"/>
      <c r="C154" s="114"/>
      <c r="D154" s="34" t="s">
        <v>89</v>
      </c>
      <c r="E154" s="136"/>
      <c r="F154" s="121"/>
      <c r="G154" s="140"/>
      <c r="H154" s="123" t="s">
        <v>173</v>
      </c>
      <c r="I154" s="125"/>
      <c r="J154" s="123" t="s">
        <v>100</v>
      </c>
      <c r="K154" s="125"/>
    </row>
    <row r="155" spans="2:14" ht="10.8" customHeight="1" x14ac:dyDescent="0.45">
      <c r="B155" s="115"/>
      <c r="C155" s="116"/>
      <c r="D155" s="35" t="s">
        <v>90</v>
      </c>
      <c r="E155" s="137"/>
      <c r="F155" s="122"/>
      <c r="G155" s="141"/>
      <c r="H155" s="36" t="s">
        <v>171</v>
      </c>
      <c r="I155" s="37"/>
      <c r="J155" s="36" t="s">
        <v>174</v>
      </c>
      <c r="K155" s="37"/>
    </row>
    <row r="156" spans="2:14" ht="10.8" customHeight="1" x14ac:dyDescent="0.45">
      <c r="B156" s="130" t="s">
        <v>91</v>
      </c>
      <c r="C156" s="90">
        <v>1</v>
      </c>
      <c r="D156" s="81" t="str">
        <f>IFERROR(VLOOKUP($N156,入力シート!$A$3:$U$52,6)&amp;"","")</f>
        <v/>
      </c>
      <c r="E156" s="93" t="str">
        <f>IFERROR(VLOOKUP($N156,入力シート!$A$3:$U$52,7)&amp;"","")</f>
        <v/>
      </c>
      <c r="F156" s="96" t="str">
        <f>IFERROR(VLOOKUP($N156,入力シート!$A$3:$U$52,11)&amp;"","")</f>
        <v/>
      </c>
      <c r="G156" s="126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5"/>
    </row>
    <row r="157" spans="2:14" ht="10.8" customHeight="1" x14ac:dyDescent="0.45">
      <c r="B157" s="131"/>
      <c r="C157" s="91"/>
      <c r="D157" s="100" t="str">
        <f>IFERROR(VLOOKUP($N156,入力シート!$A$3:$U$52,5)&amp;"","")</f>
        <v/>
      </c>
      <c r="E157" s="94" t="e">
        <f>VLOOKUP($N$16,入力シート!$A$3:$U$52,6)</f>
        <v>#N/A</v>
      </c>
      <c r="F157" s="97" t="e">
        <f>VLOOKUP($N$16,入力シート!$A$3:$U$52,6)</f>
        <v>#N/A</v>
      </c>
      <c r="G157" s="127"/>
      <c r="H157" s="102" t="str">
        <f>IFERROR(VLOOKUP($N156,入力シート!$A$3:$U$52,15)&amp;"","")</f>
        <v/>
      </c>
      <c r="I157" s="103" t="e">
        <f>VLOOKUP($N$16,入力シート!$A$3:$U$52,6)</f>
        <v>#N/A</v>
      </c>
      <c r="J157" s="102" t="str">
        <f>IFERROR(VLOOKUP($N156,入力シート!$A$3:$U$52,18)&amp;"","")</f>
        <v/>
      </c>
      <c r="K157" s="106" t="e">
        <f>VLOOKUP($N$16,入力シート!$A$3:$U$52,6)</f>
        <v>#N/A</v>
      </c>
      <c r="N157" s="145"/>
    </row>
    <row r="158" spans="2:14" ht="10.8" customHeight="1" x14ac:dyDescent="0.45">
      <c r="B158" s="131"/>
      <c r="C158" s="91"/>
      <c r="D158" s="101" t="e">
        <f>VLOOKUP($N$16,入力シート!$A$3:$U$52,6)</f>
        <v>#N/A</v>
      </c>
      <c r="E158" s="94" t="e">
        <f>VLOOKUP($N$16,入力シート!$A$3:$U$52,5)</f>
        <v>#N/A</v>
      </c>
      <c r="F158" s="97" t="e">
        <f>VLOOKUP($N$16,入力シート!$A$3:$U$52,5)</f>
        <v>#N/A</v>
      </c>
      <c r="G158" s="127"/>
      <c r="H158" s="102" t="e">
        <f>VLOOKUP($N$16,入力シート!$A$3:$U$52,5)</f>
        <v>#N/A</v>
      </c>
      <c r="I158" s="103" t="e">
        <f>VLOOKUP($N$16,入力シート!$A$3:$U$52,5)</f>
        <v>#N/A</v>
      </c>
      <c r="J158" s="102" t="e">
        <f>VLOOKUP($N$16,入力シート!$A$3:$U$52,5)</f>
        <v>#N/A</v>
      </c>
      <c r="K158" s="106" t="e">
        <f>VLOOKUP($N$16,入力シート!$A$3:$U$52,5)</f>
        <v>#N/A</v>
      </c>
      <c r="N158" s="145"/>
    </row>
    <row r="159" spans="2:14" ht="10.8" customHeight="1" x14ac:dyDescent="0.45">
      <c r="B159" s="131"/>
      <c r="C159" s="91"/>
      <c r="D159" s="25" t="str">
        <f>IFERROR(IF(VLOOKUP($N156,入力シート!$A$3:$U$52,8)=0,"",VLOOKUP($N156,入力シート!$A$3:$U$52,8)),"")</f>
        <v/>
      </c>
      <c r="E159" s="95" t="e">
        <f>VLOOKUP($N$16,入力シート!$A$3:$U$52,6)</f>
        <v>#N/A</v>
      </c>
      <c r="F159" s="98" t="e">
        <f>VLOOKUP($N$16,入力シート!$A$3:$U$52,6)</f>
        <v>#N/A</v>
      </c>
      <c r="G159" s="132"/>
      <c r="H159" s="64" t="s">
        <v>170</v>
      </c>
      <c r="I159" s="65" t="str">
        <f>IFERROR(VLOOKUP($N156,入力シート!$A$3:$U$52,20)&amp;"","")</f>
        <v/>
      </c>
      <c r="J159" s="78" t="s">
        <v>172</v>
      </c>
      <c r="K159" s="66" t="str">
        <f>IFERROR(VLOOKUP($N156,入力シート!$A$3:$U$52,21)&amp;"","")</f>
        <v/>
      </c>
      <c r="N159" s="145"/>
    </row>
    <row r="160" spans="2:14" ht="10.8" customHeight="1" x14ac:dyDescent="0.45">
      <c r="B160" s="131"/>
      <c r="C160" s="90">
        <v>2</v>
      </c>
      <c r="D160" s="81" t="str">
        <f>IFERROR(VLOOKUP($N160,入力シート!$A$3:$U$52,6)&amp;"","")</f>
        <v/>
      </c>
      <c r="E160" s="93" t="str">
        <f>IFERROR(VLOOKUP($N160,入力シート!$A$3:$U$52,7)&amp;"","")</f>
        <v/>
      </c>
      <c r="F160" s="96" t="str">
        <f>IFERROR(VLOOKUP($N160,入力シート!$A$3:$U$52,11)&amp;"","")</f>
        <v/>
      </c>
      <c r="G160" s="126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5"/>
    </row>
    <row r="161" spans="2:14" ht="10.8" customHeight="1" x14ac:dyDescent="0.45">
      <c r="B161" s="131"/>
      <c r="C161" s="91"/>
      <c r="D161" s="100" t="str">
        <f>IFERROR(VLOOKUP($N160,入力シート!$A$3:$U$52,5)&amp;"","")</f>
        <v/>
      </c>
      <c r="E161" s="94" t="e">
        <f>VLOOKUP($N$16,入力シート!$A$3:$U$52,6)</f>
        <v>#N/A</v>
      </c>
      <c r="F161" s="97" t="e">
        <f>VLOOKUP($N$16,入力シート!$A$3:$U$52,6)</f>
        <v>#N/A</v>
      </c>
      <c r="G161" s="127"/>
      <c r="H161" s="102" t="str">
        <f>IFERROR(VLOOKUP($N160,入力シート!$A$3:$U$52,15)&amp;"","")</f>
        <v/>
      </c>
      <c r="I161" s="103" t="e">
        <f>VLOOKUP($N$16,入力シート!$A$3:$U$52,6)</f>
        <v>#N/A</v>
      </c>
      <c r="J161" s="102" t="str">
        <f>IFERROR(VLOOKUP($N160,入力シート!$A$3:$U$52,18)&amp;"","")</f>
        <v/>
      </c>
      <c r="K161" s="106" t="e">
        <f>VLOOKUP($N$16,入力シート!$A$3:$U$52,6)</f>
        <v>#N/A</v>
      </c>
      <c r="N161" s="145"/>
    </row>
    <row r="162" spans="2:14" ht="10.8" customHeight="1" x14ac:dyDescent="0.45">
      <c r="B162" s="131"/>
      <c r="C162" s="91"/>
      <c r="D162" s="101" t="e">
        <f>VLOOKUP($N$16,入力シート!$A$3:$U$52,6)</f>
        <v>#N/A</v>
      </c>
      <c r="E162" s="94" t="e">
        <f>VLOOKUP($N$16,入力シート!$A$3:$U$52,5)</f>
        <v>#N/A</v>
      </c>
      <c r="F162" s="97" t="e">
        <f>VLOOKUP($N$16,入力シート!$A$3:$U$52,5)</f>
        <v>#N/A</v>
      </c>
      <c r="G162" s="127"/>
      <c r="H162" s="104" t="e">
        <f>VLOOKUP($N$16,入力シート!$A$3:$U$52,5)</f>
        <v>#N/A</v>
      </c>
      <c r="I162" s="105" t="e">
        <f>VLOOKUP($N$16,入力シート!$A$3:$U$52,5)</f>
        <v>#N/A</v>
      </c>
      <c r="J162" s="104" t="e">
        <f>VLOOKUP($N$16,入力シート!$A$3:$U$52,5)</f>
        <v>#N/A</v>
      </c>
      <c r="K162" s="107" t="e">
        <f>VLOOKUP($N$16,入力シート!$A$3:$U$52,5)</f>
        <v>#N/A</v>
      </c>
      <c r="N162" s="145"/>
    </row>
    <row r="163" spans="2:14" ht="10.8" customHeight="1" thickBot="1" x14ac:dyDescent="0.5">
      <c r="B163" s="131"/>
      <c r="C163" s="91"/>
      <c r="D163" s="25" t="str">
        <f>IFERROR(IF(VLOOKUP($N160,入力シート!$A$3:$U$52,8)=0,"",VLOOKUP($N160,入力シート!$A$3:$U$52,8)),"")</f>
        <v/>
      </c>
      <c r="E163" s="94" t="e">
        <f>VLOOKUP($N$16,入力シート!$A$3:$U$52,6)</f>
        <v>#N/A</v>
      </c>
      <c r="F163" s="97" t="e">
        <f>VLOOKUP($N$16,入力シート!$A$3:$U$52,6)</f>
        <v>#N/A</v>
      </c>
      <c r="G163" s="127"/>
      <c r="H163" s="27" t="s">
        <v>170</v>
      </c>
      <c r="I163" s="68" t="str">
        <f>IFERROR(VLOOKUP($N160,入力シート!$A$3:$U$52,20)&amp;"","")</f>
        <v/>
      </c>
      <c r="J163" s="79" t="s">
        <v>172</v>
      </c>
      <c r="K163" s="72" t="str">
        <f>IFERROR(VLOOKUP($N160,入力シート!$A$3:$U$52,21)&amp;"","")</f>
        <v/>
      </c>
      <c r="N163" s="145"/>
    </row>
    <row r="164" spans="2:14" ht="10.8" customHeight="1" thickTop="1" x14ac:dyDescent="0.45">
      <c r="B164" s="111" t="s">
        <v>86</v>
      </c>
      <c r="C164" s="112"/>
      <c r="D164" s="38" t="s">
        <v>88</v>
      </c>
      <c r="E164" s="117" t="s">
        <v>71</v>
      </c>
      <c r="F164" s="120" t="s">
        <v>96</v>
      </c>
      <c r="G164" s="117" t="s">
        <v>74</v>
      </c>
      <c r="H164" s="39" t="s">
        <v>99</v>
      </c>
      <c r="I164" s="74" t="s">
        <v>92</v>
      </c>
      <c r="J164" s="69" t="s">
        <v>99</v>
      </c>
      <c r="K164" s="70" t="s">
        <v>92</v>
      </c>
      <c r="N164" s="19"/>
    </row>
    <row r="165" spans="2:14" ht="10.8" customHeight="1" x14ac:dyDescent="0.45">
      <c r="B165" s="113"/>
      <c r="C165" s="114"/>
      <c r="D165" s="34" t="s">
        <v>89</v>
      </c>
      <c r="E165" s="118"/>
      <c r="F165" s="121"/>
      <c r="G165" s="118"/>
      <c r="H165" s="123" t="s">
        <v>173</v>
      </c>
      <c r="I165" s="124"/>
      <c r="J165" s="123" t="s">
        <v>100</v>
      </c>
      <c r="K165" s="125"/>
      <c r="N165" s="19"/>
    </row>
    <row r="166" spans="2:14" ht="10.8" customHeight="1" x14ac:dyDescent="0.45">
      <c r="B166" s="115"/>
      <c r="C166" s="116"/>
      <c r="D166" s="35" t="s">
        <v>90</v>
      </c>
      <c r="E166" s="119"/>
      <c r="F166" s="122"/>
      <c r="G166" s="119"/>
      <c r="H166" s="36" t="s">
        <v>171</v>
      </c>
      <c r="I166" s="75"/>
      <c r="J166" s="36" t="s">
        <v>174</v>
      </c>
      <c r="K166" s="37"/>
      <c r="N166" s="19"/>
    </row>
    <row r="167" spans="2:14" ht="10.8" customHeight="1" x14ac:dyDescent="0.45">
      <c r="B167" s="108" t="s">
        <v>93</v>
      </c>
      <c r="C167" s="91">
        <v>1</v>
      </c>
      <c r="D167" s="81" t="str">
        <f>IFERROR(VLOOKUP($N167,入力シート!$A$3:$U$52,6)&amp;"","")</f>
        <v/>
      </c>
      <c r="E167" s="93" t="str">
        <f>IFERROR(VLOOKUP($N167,入力シート!$A$3:$U$52,7)&amp;"","")</f>
        <v/>
      </c>
      <c r="F167" s="96" t="str">
        <f>IFERROR(VLOOKUP($N167,入力シート!$A$3:$U$52,11)&amp;"","")</f>
        <v/>
      </c>
      <c r="G167" s="93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5"/>
    </row>
    <row r="168" spans="2:14" ht="10.8" customHeight="1" x14ac:dyDescent="0.45">
      <c r="B168" s="109"/>
      <c r="C168" s="91"/>
      <c r="D168" s="100" t="str">
        <f>IFERROR(VLOOKUP($N167,入力シート!$A$3:$U$52,5)&amp;"","")</f>
        <v/>
      </c>
      <c r="E168" s="94" t="e">
        <f>VLOOKUP($N$16,入力シート!$A$3:$U$52,6)</f>
        <v>#N/A</v>
      </c>
      <c r="F168" s="97" t="e">
        <f>VLOOKUP($N$16,入力シート!$A$3:$U$52,6)</f>
        <v>#N/A</v>
      </c>
      <c r="G168" s="94" t="e">
        <f>VLOOKUP($N$16,入力シート!$A$3:$U$52,6)</f>
        <v>#N/A</v>
      </c>
      <c r="H168" s="102" t="str">
        <f>IFERROR(VLOOKUP($N167,入力シート!$A$3:$U$52,15)&amp;"","")</f>
        <v/>
      </c>
      <c r="I168" s="103" t="e">
        <f>VLOOKUP($N$16,入力シート!$A$3:$U$52,6)</f>
        <v>#N/A</v>
      </c>
      <c r="J168" s="102" t="str">
        <f>IFERROR(VLOOKUP($N167,入力シート!$A$3:$U$52,18)&amp;"","")</f>
        <v/>
      </c>
      <c r="K168" s="106" t="e">
        <f>VLOOKUP($N$16,入力シート!$A$3:$U$52,6)</f>
        <v>#N/A</v>
      </c>
      <c r="N168" s="145"/>
    </row>
    <row r="169" spans="2:14" ht="10.8" customHeight="1" x14ac:dyDescent="0.45">
      <c r="B169" s="109"/>
      <c r="C169" s="91"/>
      <c r="D169" s="101" t="e">
        <f>VLOOKUP($N$16,入力シート!$A$3:$U$52,6)</f>
        <v>#N/A</v>
      </c>
      <c r="E169" s="94" t="e">
        <f>VLOOKUP($N$16,入力シート!$A$3:$U$52,5)</f>
        <v>#N/A</v>
      </c>
      <c r="F169" s="97" t="e">
        <f>VLOOKUP($N$16,入力シート!$A$3:$U$52,5)</f>
        <v>#N/A</v>
      </c>
      <c r="G169" s="94" t="e">
        <f>VLOOKUP($N$16,入力シート!$A$3:$U$52,5)</f>
        <v>#N/A</v>
      </c>
      <c r="H169" s="102" t="e">
        <f>VLOOKUP($N$16,入力シート!$A$3:$U$52,5)</f>
        <v>#N/A</v>
      </c>
      <c r="I169" s="103" t="e">
        <f>VLOOKUP($N$16,入力シート!$A$3:$U$52,5)</f>
        <v>#N/A</v>
      </c>
      <c r="J169" s="102" t="e">
        <f>VLOOKUP($N$16,入力シート!$A$3:$U$52,5)</f>
        <v>#N/A</v>
      </c>
      <c r="K169" s="106" t="e">
        <f>VLOOKUP($N$16,入力シート!$A$3:$U$52,5)</f>
        <v>#N/A</v>
      </c>
      <c r="N169" s="145"/>
    </row>
    <row r="170" spans="2:14" ht="10.8" customHeight="1" x14ac:dyDescent="0.45">
      <c r="B170" s="109"/>
      <c r="C170" s="92"/>
      <c r="D170" s="25" t="str">
        <f>IFERROR(IF(VLOOKUP($N167,入力シート!$A$3:$U$52,8)=0,"",VLOOKUP($N167,入力シート!$A$3:$U$52,8)),"")</f>
        <v/>
      </c>
      <c r="E170" s="95" t="e">
        <f>VLOOKUP($N$16,入力シート!$A$3:$U$52,6)</f>
        <v>#N/A</v>
      </c>
      <c r="F170" s="98" t="e">
        <f>VLOOKUP($N$16,入力シート!$A$3:$U$52,6)</f>
        <v>#N/A</v>
      </c>
      <c r="G170" s="95" t="e">
        <f>VLOOKUP($N$16,入力シート!$A$3:$U$52,6)</f>
        <v>#N/A</v>
      </c>
      <c r="H170" s="71" t="s">
        <v>170</v>
      </c>
      <c r="I170" s="65" t="str">
        <f>IFERROR(VLOOKUP($N167,入力シート!$A$3:$U$52,20)&amp;"","")</f>
        <v/>
      </c>
      <c r="J170" s="80" t="s">
        <v>172</v>
      </c>
      <c r="K170" s="66" t="str">
        <f>IFERROR(VLOOKUP($N167,入力シート!$A$3:$U$52,21)&amp;"","")</f>
        <v/>
      </c>
      <c r="N170" s="145"/>
    </row>
    <row r="171" spans="2:14" ht="10.8" customHeight="1" x14ac:dyDescent="0.45">
      <c r="B171" s="109"/>
      <c r="C171" s="90">
        <v>2</v>
      </c>
      <c r="D171" s="81" t="str">
        <f>IFERROR(VLOOKUP($N171,入力シート!$A$3:$U$52,6)&amp;"","")</f>
        <v/>
      </c>
      <c r="E171" s="93" t="str">
        <f>IFERROR(VLOOKUP($N171,入力シート!$A$3:$U$52,7)&amp;"","")</f>
        <v/>
      </c>
      <c r="F171" s="96" t="str">
        <f>IFERROR(VLOOKUP($N171,入力シート!$A$3:$U$52,11)&amp;"","")</f>
        <v/>
      </c>
      <c r="G171" s="93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5"/>
    </row>
    <row r="172" spans="2:14" ht="10.8" customHeight="1" x14ac:dyDescent="0.45">
      <c r="B172" s="109"/>
      <c r="C172" s="91"/>
      <c r="D172" s="100" t="str">
        <f>IFERROR(VLOOKUP($N171,入力シート!$A$3:$U$52,5)&amp;"","")</f>
        <v/>
      </c>
      <c r="E172" s="94" t="e">
        <f>VLOOKUP($N$16,入力シート!$A$3:$U$52,6)</f>
        <v>#N/A</v>
      </c>
      <c r="F172" s="97" t="e">
        <f>VLOOKUP($N$16,入力シート!$A$3:$U$52,6)</f>
        <v>#N/A</v>
      </c>
      <c r="G172" s="94" t="e">
        <f>VLOOKUP($N$16,入力シート!$A$3:$U$52,6)</f>
        <v>#N/A</v>
      </c>
      <c r="H172" s="102" t="str">
        <f>IFERROR(VLOOKUP($N171,入力シート!$A$3:$U$52,15)&amp;"","")</f>
        <v/>
      </c>
      <c r="I172" s="103" t="e">
        <f>VLOOKUP($N$16,入力シート!$A$3:$U$52,6)</f>
        <v>#N/A</v>
      </c>
      <c r="J172" s="102" t="str">
        <f>IFERROR(VLOOKUP($N171,入力シート!$A$3:$U$52,18)&amp;"","")</f>
        <v/>
      </c>
      <c r="K172" s="106" t="e">
        <f>VLOOKUP($N$16,入力シート!$A$3:$U$52,6)</f>
        <v>#N/A</v>
      </c>
      <c r="N172" s="145"/>
    </row>
    <row r="173" spans="2:14" ht="10.8" customHeight="1" x14ac:dyDescent="0.45">
      <c r="B173" s="109"/>
      <c r="C173" s="91"/>
      <c r="D173" s="101" t="e">
        <f>VLOOKUP($N$16,入力シート!$A$3:$U$52,6)</f>
        <v>#N/A</v>
      </c>
      <c r="E173" s="94" t="e">
        <f>VLOOKUP($N$16,入力シート!$A$3:$U$52,5)</f>
        <v>#N/A</v>
      </c>
      <c r="F173" s="97" t="e">
        <f>VLOOKUP($N$16,入力シート!$A$3:$U$52,5)</f>
        <v>#N/A</v>
      </c>
      <c r="G173" s="94" t="e">
        <f>VLOOKUP($N$16,入力シート!$A$3:$U$52,5)</f>
        <v>#N/A</v>
      </c>
      <c r="H173" s="104" t="e">
        <f>VLOOKUP($N$16,入力シート!$A$3:$U$52,5)</f>
        <v>#N/A</v>
      </c>
      <c r="I173" s="105" t="e">
        <f>VLOOKUP($N$16,入力シート!$A$3:$U$52,5)</f>
        <v>#N/A</v>
      </c>
      <c r="J173" s="104" t="e">
        <f>VLOOKUP($N$16,入力シート!$A$3:$U$52,5)</f>
        <v>#N/A</v>
      </c>
      <c r="K173" s="107" t="e">
        <f>VLOOKUP($N$16,入力シート!$A$3:$U$52,5)</f>
        <v>#N/A</v>
      </c>
      <c r="N173" s="145"/>
    </row>
    <row r="174" spans="2:14" ht="10.8" customHeight="1" x14ac:dyDescent="0.45">
      <c r="B174" s="109"/>
      <c r="C174" s="92"/>
      <c r="D174" s="25" t="str">
        <f>IFERROR(IF(VLOOKUP($N171,入力シート!$A$3:$U$52,8)=0,"",VLOOKUP($N171,入力シート!$A$3:$U$52,8)),"")</f>
        <v/>
      </c>
      <c r="E174" s="95" t="e">
        <f>VLOOKUP($N$16,入力シート!$A$3:$U$52,6)</f>
        <v>#N/A</v>
      </c>
      <c r="F174" s="98" t="e">
        <f>VLOOKUP($N$16,入力シート!$A$3:$U$52,6)</f>
        <v>#N/A</v>
      </c>
      <c r="G174" s="95" t="e">
        <f>VLOOKUP($N$16,入力シート!$A$3:$U$52,6)</f>
        <v>#N/A</v>
      </c>
      <c r="H174" s="28" t="s">
        <v>170</v>
      </c>
      <c r="I174" s="67" t="str">
        <f>IFERROR(VLOOKUP($N171,入力シート!$A$3:$U$52,20)&amp;"","")</f>
        <v/>
      </c>
      <c r="J174" s="29" t="s">
        <v>172</v>
      </c>
      <c r="K174" s="26" t="str">
        <f>IFERROR(VLOOKUP($N171,入力シート!$A$3:$U$52,21)&amp;"","")</f>
        <v/>
      </c>
      <c r="N174" s="145"/>
    </row>
    <row r="175" spans="2:14" ht="10.8" customHeight="1" x14ac:dyDescent="0.45">
      <c r="B175" s="109"/>
      <c r="C175" s="91">
        <v>3</v>
      </c>
      <c r="D175" s="81" t="str">
        <f>IFERROR(VLOOKUP($N175,入力シート!$A$3:$U$52,6)&amp;"","")</f>
        <v/>
      </c>
      <c r="E175" s="93" t="str">
        <f>IFERROR(VLOOKUP($N175,入力シート!$A$3:$U$52,7)&amp;"","")</f>
        <v/>
      </c>
      <c r="F175" s="96" t="str">
        <f>IFERROR(VLOOKUP($N175,入力シート!$A$3:$U$52,11)&amp;"","")</f>
        <v/>
      </c>
      <c r="G175" s="93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5"/>
    </row>
    <row r="176" spans="2:14" ht="10.8" customHeight="1" x14ac:dyDescent="0.45">
      <c r="B176" s="109"/>
      <c r="C176" s="91"/>
      <c r="D176" s="100" t="str">
        <f>IFERROR(VLOOKUP($N175,入力シート!$A$3:$U$52,5)&amp;"","")</f>
        <v/>
      </c>
      <c r="E176" s="94" t="e">
        <f>VLOOKUP($N$16,入力シート!$A$3:$U$52,6)</f>
        <v>#N/A</v>
      </c>
      <c r="F176" s="97" t="e">
        <f>VLOOKUP($N$16,入力シート!$A$3:$U$52,6)</f>
        <v>#N/A</v>
      </c>
      <c r="G176" s="94" t="e">
        <f>VLOOKUP($N$16,入力シート!$A$3:$U$52,6)</f>
        <v>#N/A</v>
      </c>
      <c r="H176" s="102" t="str">
        <f>IFERROR(VLOOKUP($N175,入力シート!$A$3:$U$52,15)&amp;"","")</f>
        <v/>
      </c>
      <c r="I176" s="103" t="e">
        <f>VLOOKUP($N$16,入力シート!$A$3:$U$52,6)</f>
        <v>#N/A</v>
      </c>
      <c r="J176" s="102" t="str">
        <f>IFERROR(VLOOKUP($N175,入力シート!$A$3:$U$52,18)&amp;"","")</f>
        <v/>
      </c>
      <c r="K176" s="106" t="e">
        <f>VLOOKUP($N$16,入力シート!$A$3:$U$52,6)</f>
        <v>#N/A</v>
      </c>
      <c r="N176" s="145"/>
    </row>
    <row r="177" spans="2:14" ht="10.8" customHeight="1" x14ac:dyDescent="0.45">
      <c r="B177" s="109"/>
      <c r="C177" s="91"/>
      <c r="D177" s="101" t="e">
        <f>VLOOKUP($N$16,入力シート!$A$3:$U$52,6)</f>
        <v>#N/A</v>
      </c>
      <c r="E177" s="94" t="e">
        <f>VLOOKUP($N$16,入力シート!$A$3:$U$52,5)</f>
        <v>#N/A</v>
      </c>
      <c r="F177" s="97" t="e">
        <f>VLOOKUP($N$16,入力シート!$A$3:$U$52,5)</f>
        <v>#N/A</v>
      </c>
      <c r="G177" s="94" t="e">
        <f>VLOOKUP($N$16,入力シート!$A$3:$U$52,5)</f>
        <v>#N/A</v>
      </c>
      <c r="H177" s="102" t="e">
        <f>VLOOKUP($N$16,入力シート!$A$3:$U$52,5)</f>
        <v>#N/A</v>
      </c>
      <c r="I177" s="103" t="e">
        <f>VLOOKUP($N$16,入力シート!$A$3:$U$52,5)</f>
        <v>#N/A</v>
      </c>
      <c r="J177" s="102" t="e">
        <f>VLOOKUP($N$16,入力シート!$A$3:$U$52,5)</f>
        <v>#N/A</v>
      </c>
      <c r="K177" s="106" t="e">
        <f>VLOOKUP($N$16,入力シート!$A$3:$U$52,5)</f>
        <v>#N/A</v>
      </c>
      <c r="N177" s="145"/>
    </row>
    <row r="178" spans="2:14" ht="10.8" customHeight="1" x14ac:dyDescent="0.45">
      <c r="B178" s="109"/>
      <c r="C178" s="92"/>
      <c r="D178" s="25" t="str">
        <f>IFERROR(IF(VLOOKUP($N175,入力シート!$A$3:$U$52,8)=0,"",VLOOKUP($N175,入力シート!$A$3:$U$52,8)),"")</f>
        <v/>
      </c>
      <c r="E178" s="95" t="e">
        <f>VLOOKUP($N$16,入力シート!$A$3:$U$52,6)</f>
        <v>#N/A</v>
      </c>
      <c r="F178" s="98" t="e">
        <f>VLOOKUP($N$16,入力シート!$A$3:$U$52,6)</f>
        <v>#N/A</v>
      </c>
      <c r="G178" s="95" t="e">
        <f>VLOOKUP($N$16,入力シート!$A$3:$U$52,6)</f>
        <v>#N/A</v>
      </c>
      <c r="H178" s="71" t="s">
        <v>170</v>
      </c>
      <c r="I178" s="65" t="str">
        <f>IFERROR(VLOOKUP($N175,入力シート!$A$3:$U$52,20)&amp;"","")</f>
        <v/>
      </c>
      <c r="J178" s="80" t="s">
        <v>172</v>
      </c>
      <c r="K178" s="66" t="str">
        <f>IFERROR(VLOOKUP($N175,入力シート!$A$3:$U$52,21)&amp;"","")</f>
        <v/>
      </c>
      <c r="N178" s="145"/>
    </row>
    <row r="179" spans="2:14" ht="10.8" customHeight="1" x14ac:dyDescent="0.45">
      <c r="B179" s="109"/>
      <c r="C179" s="90">
        <v>4</v>
      </c>
      <c r="D179" s="81" t="str">
        <f>IFERROR(VLOOKUP($N179,入力シート!$A$3:$U$52,6)&amp;"","")</f>
        <v/>
      </c>
      <c r="E179" s="93" t="str">
        <f>IFERROR(VLOOKUP($N179,入力シート!$A$3:$U$52,7)&amp;"","")</f>
        <v/>
      </c>
      <c r="F179" s="96" t="str">
        <f>IFERROR(VLOOKUP($N179,入力シート!$A$3:$U$52,11)&amp;"","")</f>
        <v/>
      </c>
      <c r="G179" s="93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5"/>
    </row>
    <row r="180" spans="2:14" ht="10.8" customHeight="1" x14ac:dyDescent="0.45">
      <c r="B180" s="109"/>
      <c r="C180" s="91"/>
      <c r="D180" s="100" t="str">
        <f>IFERROR(VLOOKUP($N179,入力シート!$A$3:$U$52,5)&amp;"","")</f>
        <v/>
      </c>
      <c r="E180" s="94" t="e">
        <f>VLOOKUP($N$16,入力シート!$A$3:$U$52,6)</f>
        <v>#N/A</v>
      </c>
      <c r="F180" s="97" t="e">
        <f>VLOOKUP($N$16,入力シート!$A$3:$U$52,6)</f>
        <v>#N/A</v>
      </c>
      <c r="G180" s="94" t="e">
        <f>VLOOKUP($N$16,入力シート!$A$3:$U$52,6)</f>
        <v>#N/A</v>
      </c>
      <c r="H180" s="102" t="str">
        <f>IFERROR(VLOOKUP($N179,入力シート!$A$3:$U$52,15)&amp;"","")</f>
        <v/>
      </c>
      <c r="I180" s="103" t="e">
        <f>VLOOKUP($N$16,入力シート!$A$3:$U$52,6)</f>
        <v>#N/A</v>
      </c>
      <c r="J180" s="102" t="str">
        <f>IFERROR(VLOOKUP($N179,入力シート!$A$3:$U$52,18)&amp;"","")</f>
        <v/>
      </c>
      <c r="K180" s="106" t="e">
        <f>VLOOKUP($N$16,入力シート!$A$3:$U$52,6)</f>
        <v>#N/A</v>
      </c>
      <c r="N180" s="145"/>
    </row>
    <row r="181" spans="2:14" ht="10.8" customHeight="1" x14ac:dyDescent="0.45">
      <c r="B181" s="109"/>
      <c r="C181" s="91"/>
      <c r="D181" s="101" t="e">
        <f>VLOOKUP($N$16,入力シート!$A$3:$U$52,6)</f>
        <v>#N/A</v>
      </c>
      <c r="E181" s="94" t="e">
        <f>VLOOKUP($N$16,入力シート!$A$3:$U$52,5)</f>
        <v>#N/A</v>
      </c>
      <c r="F181" s="97" t="e">
        <f>VLOOKUP($N$16,入力シート!$A$3:$U$52,5)</f>
        <v>#N/A</v>
      </c>
      <c r="G181" s="94" t="e">
        <f>VLOOKUP($N$16,入力シート!$A$3:$U$52,5)</f>
        <v>#N/A</v>
      </c>
      <c r="H181" s="104" t="e">
        <f>VLOOKUP($N$16,入力シート!$A$3:$U$52,5)</f>
        <v>#N/A</v>
      </c>
      <c r="I181" s="105" t="e">
        <f>VLOOKUP($N$16,入力シート!$A$3:$U$52,5)</f>
        <v>#N/A</v>
      </c>
      <c r="J181" s="104" t="e">
        <f>VLOOKUP($N$16,入力シート!$A$3:$U$52,5)</f>
        <v>#N/A</v>
      </c>
      <c r="K181" s="107" t="e">
        <f>VLOOKUP($N$16,入力シート!$A$3:$U$52,5)</f>
        <v>#N/A</v>
      </c>
      <c r="N181" s="145"/>
    </row>
    <row r="182" spans="2:14" ht="10.8" customHeight="1" x14ac:dyDescent="0.45">
      <c r="B182" s="109"/>
      <c r="C182" s="92"/>
      <c r="D182" s="25" t="str">
        <f>IFERROR(IF(VLOOKUP($N179,入力シート!$A$3:$U$52,8)=0,"",VLOOKUP($N179,入力シート!$A$3:$U$52,8)),"")</f>
        <v/>
      </c>
      <c r="E182" s="95" t="e">
        <f>VLOOKUP($N$16,入力シート!$A$3:$U$52,6)</f>
        <v>#N/A</v>
      </c>
      <c r="F182" s="98" t="e">
        <f>VLOOKUP($N$16,入力シート!$A$3:$U$52,6)</f>
        <v>#N/A</v>
      </c>
      <c r="G182" s="95" t="e">
        <f>VLOOKUP($N$16,入力シート!$A$3:$U$52,6)</f>
        <v>#N/A</v>
      </c>
      <c r="H182" s="28" t="s">
        <v>170</v>
      </c>
      <c r="I182" s="67" t="str">
        <f>IFERROR(VLOOKUP($N179,入力シート!$A$3:$U$52,20)&amp;"","")</f>
        <v/>
      </c>
      <c r="J182" s="29" t="s">
        <v>172</v>
      </c>
      <c r="K182" s="26" t="str">
        <f>IFERROR(VLOOKUP($N179,入力シート!$A$3:$U$52,21)&amp;"","")</f>
        <v/>
      </c>
      <c r="N182" s="145"/>
    </row>
    <row r="183" spans="2:14" ht="10.8" customHeight="1" x14ac:dyDescent="0.45">
      <c r="B183" s="109"/>
      <c r="C183" s="91">
        <v>5</v>
      </c>
      <c r="D183" s="81" t="str">
        <f>IFERROR(VLOOKUP($N183,入力シート!$A$3:$U$52,6)&amp;"","")</f>
        <v/>
      </c>
      <c r="E183" s="93" t="str">
        <f>IFERROR(VLOOKUP($N183,入力シート!$A$3:$U$52,7)&amp;"","")</f>
        <v/>
      </c>
      <c r="F183" s="96" t="str">
        <f>IFERROR(VLOOKUP($N183,入力シート!$A$3:$U$52,11)&amp;"","")</f>
        <v/>
      </c>
      <c r="G183" s="93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5"/>
    </row>
    <row r="184" spans="2:14" ht="10.8" customHeight="1" x14ac:dyDescent="0.45">
      <c r="B184" s="109"/>
      <c r="C184" s="91"/>
      <c r="D184" s="100" t="str">
        <f>IFERROR(VLOOKUP($N183,入力シート!$A$3:$U$52,5)&amp;"","")</f>
        <v/>
      </c>
      <c r="E184" s="94" t="e">
        <f>VLOOKUP($N$16,入力シート!$A$3:$U$52,6)</f>
        <v>#N/A</v>
      </c>
      <c r="F184" s="97" t="e">
        <f>VLOOKUP($N$16,入力シート!$A$3:$U$52,6)</f>
        <v>#N/A</v>
      </c>
      <c r="G184" s="94" t="e">
        <f>VLOOKUP($N$16,入力シート!$A$3:$U$52,6)</f>
        <v>#N/A</v>
      </c>
      <c r="H184" s="102" t="str">
        <f>IFERROR(VLOOKUP($N183,入力シート!$A$3:$U$52,15)&amp;"","")</f>
        <v/>
      </c>
      <c r="I184" s="103" t="e">
        <f>VLOOKUP($N$16,入力シート!$A$3:$U$52,6)</f>
        <v>#N/A</v>
      </c>
      <c r="J184" s="102" t="str">
        <f>IFERROR(VLOOKUP($N183,入力シート!$A$3:$U$52,18)&amp;"","")</f>
        <v/>
      </c>
      <c r="K184" s="106" t="e">
        <f>VLOOKUP($N$16,入力シート!$A$3:$U$52,6)</f>
        <v>#N/A</v>
      </c>
      <c r="N184" s="145"/>
    </row>
    <row r="185" spans="2:14" ht="10.8" customHeight="1" x14ac:dyDescent="0.45">
      <c r="B185" s="109"/>
      <c r="C185" s="91"/>
      <c r="D185" s="101" t="e">
        <f>VLOOKUP($N$16,入力シート!$A$3:$U$52,6)</f>
        <v>#N/A</v>
      </c>
      <c r="E185" s="94" t="e">
        <f>VLOOKUP($N$16,入力シート!$A$3:$U$52,5)</f>
        <v>#N/A</v>
      </c>
      <c r="F185" s="97" t="e">
        <f>VLOOKUP($N$16,入力シート!$A$3:$U$52,5)</f>
        <v>#N/A</v>
      </c>
      <c r="G185" s="94" t="e">
        <f>VLOOKUP($N$16,入力シート!$A$3:$U$52,5)</f>
        <v>#N/A</v>
      </c>
      <c r="H185" s="102" t="e">
        <f>VLOOKUP($N$16,入力シート!$A$3:$U$52,5)</f>
        <v>#N/A</v>
      </c>
      <c r="I185" s="103" t="e">
        <f>VLOOKUP($N$16,入力シート!$A$3:$U$52,5)</f>
        <v>#N/A</v>
      </c>
      <c r="J185" s="102" t="e">
        <f>VLOOKUP($N$16,入力シート!$A$3:$U$52,5)</f>
        <v>#N/A</v>
      </c>
      <c r="K185" s="106" t="e">
        <f>VLOOKUP($N$16,入力シート!$A$3:$U$52,5)</f>
        <v>#N/A</v>
      </c>
      <c r="N185" s="145"/>
    </row>
    <row r="186" spans="2:14" ht="10.8" customHeight="1" x14ac:dyDescent="0.45">
      <c r="B186" s="109"/>
      <c r="C186" s="92"/>
      <c r="D186" s="25" t="str">
        <f>IFERROR(IF(VLOOKUP($N183,入力シート!$A$3:$U$52,8)=0,"",VLOOKUP($N183,入力シート!$A$3:$U$52,8)),"")</f>
        <v/>
      </c>
      <c r="E186" s="95" t="e">
        <f>VLOOKUP($N$16,入力シート!$A$3:$U$52,6)</f>
        <v>#N/A</v>
      </c>
      <c r="F186" s="98" t="e">
        <f>VLOOKUP($N$16,入力シート!$A$3:$U$52,6)</f>
        <v>#N/A</v>
      </c>
      <c r="G186" s="95" t="e">
        <f>VLOOKUP($N$16,入力シート!$A$3:$U$52,6)</f>
        <v>#N/A</v>
      </c>
      <c r="H186" s="71" t="s">
        <v>170</v>
      </c>
      <c r="I186" s="65" t="str">
        <f>IFERROR(VLOOKUP($N183,入力シート!$A$3:$U$52,20)&amp;"","")</f>
        <v/>
      </c>
      <c r="J186" s="80" t="s">
        <v>172</v>
      </c>
      <c r="K186" s="66" t="str">
        <f>IFERROR(VLOOKUP($N183,入力シート!$A$3:$U$52,21)&amp;"","")</f>
        <v/>
      </c>
      <c r="N186" s="145"/>
    </row>
    <row r="187" spans="2:14" ht="10.8" customHeight="1" x14ac:dyDescent="0.45">
      <c r="B187" s="109"/>
      <c r="C187" s="90">
        <v>6</v>
      </c>
      <c r="D187" s="81" t="str">
        <f>IFERROR(VLOOKUP($N187,入力シート!$A$3:$U$52,6)&amp;"","")</f>
        <v/>
      </c>
      <c r="E187" s="93" t="str">
        <f>IFERROR(VLOOKUP($N187,入力シート!$A$3:$U$52,7)&amp;"","")</f>
        <v/>
      </c>
      <c r="F187" s="96" t="str">
        <f>IFERROR(VLOOKUP($N187,入力シート!$A$3:$U$52,11)&amp;"","")</f>
        <v/>
      </c>
      <c r="G187" s="93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5"/>
    </row>
    <row r="188" spans="2:14" ht="10.8" customHeight="1" x14ac:dyDescent="0.45">
      <c r="B188" s="109"/>
      <c r="C188" s="91"/>
      <c r="D188" s="100" t="str">
        <f>IFERROR(VLOOKUP($N187,入力シート!$A$3:$U$52,5)&amp;"","")</f>
        <v/>
      </c>
      <c r="E188" s="94" t="e">
        <f>VLOOKUP($N$16,入力シート!$A$3:$U$52,6)</f>
        <v>#N/A</v>
      </c>
      <c r="F188" s="97" t="e">
        <f>VLOOKUP($N$16,入力シート!$A$3:$U$52,6)</f>
        <v>#N/A</v>
      </c>
      <c r="G188" s="94" t="e">
        <f>VLOOKUP($N$16,入力シート!$A$3:$U$52,6)</f>
        <v>#N/A</v>
      </c>
      <c r="H188" s="102" t="str">
        <f>IFERROR(VLOOKUP($N187,入力シート!$A$3:$U$52,15)&amp;"","")</f>
        <v/>
      </c>
      <c r="I188" s="103" t="e">
        <f>VLOOKUP($N$16,入力シート!$A$3:$U$52,6)</f>
        <v>#N/A</v>
      </c>
      <c r="J188" s="102" t="str">
        <f>IFERROR(VLOOKUP($N187,入力シート!$A$3:$U$52,18)&amp;"","")</f>
        <v/>
      </c>
      <c r="K188" s="106" t="e">
        <f>VLOOKUP($N$16,入力シート!$A$3:$U$52,6)</f>
        <v>#N/A</v>
      </c>
      <c r="N188" s="145"/>
    </row>
    <row r="189" spans="2:14" ht="10.8" customHeight="1" x14ac:dyDescent="0.45">
      <c r="B189" s="109"/>
      <c r="C189" s="91"/>
      <c r="D189" s="101" t="e">
        <f>VLOOKUP($N$16,入力シート!$A$3:$U$52,6)</f>
        <v>#N/A</v>
      </c>
      <c r="E189" s="94" t="e">
        <f>VLOOKUP($N$16,入力シート!$A$3:$U$52,5)</f>
        <v>#N/A</v>
      </c>
      <c r="F189" s="97" t="e">
        <f>VLOOKUP($N$16,入力シート!$A$3:$U$52,5)</f>
        <v>#N/A</v>
      </c>
      <c r="G189" s="94" t="e">
        <f>VLOOKUP($N$16,入力シート!$A$3:$U$52,5)</f>
        <v>#N/A</v>
      </c>
      <c r="H189" s="104" t="e">
        <f>VLOOKUP($N$16,入力シート!$A$3:$U$52,5)</f>
        <v>#N/A</v>
      </c>
      <c r="I189" s="105" t="e">
        <f>VLOOKUP($N$16,入力シート!$A$3:$U$52,5)</f>
        <v>#N/A</v>
      </c>
      <c r="J189" s="104" t="e">
        <f>VLOOKUP($N$16,入力シート!$A$3:$U$52,5)</f>
        <v>#N/A</v>
      </c>
      <c r="K189" s="107" t="e">
        <f>VLOOKUP($N$16,入力シート!$A$3:$U$52,5)</f>
        <v>#N/A</v>
      </c>
      <c r="N189" s="145"/>
    </row>
    <row r="190" spans="2:14" ht="10.8" customHeight="1" x14ac:dyDescent="0.45">
      <c r="B190" s="109"/>
      <c r="C190" s="92"/>
      <c r="D190" s="25" t="str">
        <f>IFERROR(IF(VLOOKUP($N187,入力シート!$A$3:$U$52,8)=0,"",VLOOKUP($N187,入力シート!$A$3:$U$52,8)),"")</f>
        <v/>
      </c>
      <c r="E190" s="95" t="e">
        <f>VLOOKUP($N$16,入力シート!$A$3:$U$52,6)</f>
        <v>#N/A</v>
      </c>
      <c r="F190" s="98" t="e">
        <f>VLOOKUP($N$16,入力シート!$A$3:$U$52,6)</f>
        <v>#N/A</v>
      </c>
      <c r="G190" s="95" t="e">
        <f>VLOOKUP($N$16,入力シート!$A$3:$U$52,6)</f>
        <v>#N/A</v>
      </c>
      <c r="H190" s="28" t="s">
        <v>170</v>
      </c>
      <c r="I190" s="67" t="str">
        <f>IFERROR(VLOOKUP($N187,入力シート!$A$3:$U$52,20)&amp;"","")</f>
        <v/>
      </c>
      <c r="J190" s="29" t="s">
        <v>172</v>
      </c>
      <c r="K190" s="26" t="str">
        <f>IFERROR(VLOOKUP($N187,入力シート!$A$3:$U$52,21)&amp;"","")</f>
        <v/>
      </c>
      <c r="N190" s="145"/>
    </row>
    <row r="191" spans="2:14" ht="10.8" customHeight="1" x14ac:dyDescent="0.45">
      <c r="B191" s="109"/>
      <c r="C191" s="91">
        <v>7</v>
      </c>
      <c r="D191" s="81" t="str">
        <f>IFERROR(VLOOKUP($N191,入力シート!$A$3:$U$52,6)&amp;"","")</f>
        <v/>
      </c>
      <c r="E191" s="93" t="str">
        <f>IFERROR(VLOOKUP($N191,入力シート!$A$3:$U$52,7)&amp;"","")</f>
        <v/>
      </c>
      <c r="F191" s="96" t="str">
        <f>IFERROR(VLOOKUP($N191,入力シート!$A$3:$U$52,11)&amp;"","")</f>
        <v/>
      </c>
      <c r="G191" s="93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5"/>
    </row>
    <row r="192" spans="2:14" ht="10.8" customHeight="1" x14ac:dyDescent="0.45">
      <c r="B192" s="109"/>
      <c r="C192" s="91"/>
      <c r="D192" s="100" t="str">
        <f>IFERROR(VLOOKUP($N191,入力シート!$A$3:$U$52,5)&amp;"","")</f>
        <v/>
      </c>
      <c r="E192" s="94" t="e">
        <f>VLOOKUP($N$16,入力シート!$A$3:$U$52,6)</f>
        <v>#N/A</v>
      </c>
      <c r="F192" s="97" t="e">
        <f>VLOOKUP($N$16,入力シート!$A$3:$U$52,6)</f>
        <v>#N/A</v>
      </c>
      <c r="G192" s="94" t="e">
        <f>VLOOKUP($N$16,入力シート!$A$3:$U$52,6)</f>
        <v>#N/A</v>
      </c>
      <c r="H192" s="102" t="str">
        <f>IFERROR(VLOOKUP($N191,入力シート!$A$3:$U$52,15)&amp;"","")</f>
        <v/>
      </c>
      <c r="I192" s="103" t="e">
        <f>VLOOKUP($N$16,入力シート!$A$3:$U$52,6)</f>
        <v>#N/A</v>
      </c>
      <c r="J192" s="102" t="str">
        <f>IFERROR(VLOOKUP($N191,入力シート!$A$3:$U$52,18)&amp;"","")</f>
        <v/>
      </c>
      <c r="K192" s="106" t="e">
        <f>VLOOKUP($N$16,入力シート!$A$3:$U$52,6)</f>
        <v>#N/A</v>
      </c>
      <c r="N192" s="145"/>
    </row>
    <row r="193" spans="2:14" ht="10.8" customHeight="1" x14ac:dyDescent="0.45">
      <c r="B193" s="109"/>
      <c r="C193" s="91"/>
      <c r="D193" s="101" t="e">
        <f>VLOOKUP($N$16,入力シート!$A$3:$U$52,6)</f>
        <v>#N/A</v>
      </c>
      <c r="E193" s="94" t="e">
        <f>VLOOKUP($N$16,入力シート!$A$3:$U$52,5)</f>
        <v>#N/A</v>
      </c>
      <c r="F193" s="97" t="e">
        <f>VLOOKUP($N$16,入力シート!$A$3:$U$52,5)</f>
        <v>#N/A</v>
      </c>
      <c r="G193" s="94" t="e">
        <f>VLOOKUP($N$16,入力シート!$A$3:$U$52,5)</f>
        <v>#N/A</v>
      </c>
      <c r="H193" s="102" t="e">
        <f>VLOOKUP($N$16,入力シート!$A$3:$U$52,5)</f>
        <v>#N/A</v>
      </c>
      <c r="I193" s="103" t="e">
        <f>VLOOKUP($N$16,入力シート!$A$3:$U$52,5)</f>
        <v>#N/A</v>
      </c>
      <c r="J193" s="102" t="e">
        <f>VLOOKUP($N$16,入力シート!$A$3:$U$52,5)</f>
        <v>#N/A</v>
      </c>
      <c r="K193" s="106" t="e">
        <f>VLOOKUP($N$16,入力シート!$A$3:$U$52,5)</f>
        <v>#N/A</v>
      </c>
      <c r="N193" s="145"/>
    </row>
    <row r="194" spans="2:14" ht="10.8" customHeight="1" x14ac:dyDescent="0.45">
      <c r="B194" s="109"/>
      <c r="C194" s="92"/>
      <c r="D194" s="25" t="str">
        <f>IFERROR(IF(VLOOKUP($N191,入力シート!$A$3:$U$52,8)=0,"",VLOOKUP($N191,入力シート!$A$3:$U$52,8)),"")</f>
        <v/>
      </c>
      <c r="E194" s="95" t="e">
        <f>VLOOKUP($N$16,入力シート!$A$3:$U$52,6)</f>
        <v>#N/A</v>
      </c>
      <c r="F194" s="98" t="e">
        <f>VLOOKUP($N$16,入力シート!$A$3:$U$52,6)</f>
        <v>#N/A</v>
      </c>
      <c r="G194" s="95" t="e">
        <f>VLOOKUP($N$16,入力シート!$A$3:$U$52,6)</f>
        <v>#N/A</v>
      </c>
      <c r="H194" s="71" t="s">
        <v>170</v>
      </c>
      <c r="I194" s="65" t="str">
        <f>IFERROR(VLOOKUP($N191,入力シート!$A$3:$U$52,20)&amp;"","")</f>
        <v/>
      </c>
      <c r="J194" s="80" t="s">
        <v>172</v>
      </c>
      <c r="K194" s="66" t="str">
        <f>IFERROR(VLOOKUP($N191,入力シート!$A$3:$U$52,21)&amp;"","")</f>
        <v/>
      </c>
      <c r="N194" s="145"/>
    </row>
    <row r="195" spans="2:14" ht="10.8" customHeight="1" x14ac:dyDescent="0.45">
      <c r="B195" s="109"/>
      <c r="C195" s="90">
        <v>8</v>
      </c>
      <c r="D195" s="81" t="str">
        <f>IFERROR(VLOOKUP($N195,入力シート!$A$3:$U$52,6)&amp;"","")</f>
        <v/>
      </c>
      <c r="E195" s="93" t="str">
        <f>IFERROR(VLOOKUP($N195,入力シート!$A$3:$U$52,7)&amp;"","")</f>
        <v/>
      </c>
      <c r="F195" s="96" t="str">
        <f>IFERROR(VLOOKUP($N195,入力シート!$A$3:$U$52,11)&amp;"","")</f>
        <v/>
      </c>
      <c r="G195" s="93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5"/>
    </row>
    <row r="196" spans="2:14" ht="10.8" customHeight="1" x14ac:dyDescent="0.45">
      <c r="B196" s="109"/>
      <c r="C196" s="91"/>
      <c r="D196" s="100" t="str">
        <f>IFERROR(VLOOKUP($N195,入力シート!$A$3:$U$52,5)&amp;"","")</f>
        <v/>
      </c>
      <c r="E196" s="94" t="e">
        <f>VLOOKUP($N$16,入力シート!$A$3:$U$52,6)</f>
        <v>#N/A</v>
      </c>
      <c r="F196" s="97" t="e">
        <f>VLOOKUP($N$16,入力シート!$A$3:$U$52,6)</f>
        <v>#N/A</v>
      </c>
      <c r="G196" s="94" t="e">
        <f>VLOOKUP($N$16,入力シート!$A$3:$U$52,6)</f>
        <v>#N/A</v>
      </c>
      <c r="H196" s="102" t="str">
        <f>IFERROR(VLOOKUP($N195,入力シート!$A$3:$U$52,15)&amp;"","")</f>
        <v/>
      </c>
      <c r="I196" s="103" t="e">
        <f>VLOOKUP($N$16,入力シート!$A$3:$U$52,6)</f>
        <v>#N/A</v>
      </c>
      <c r="J196" s="102" t="str">
        <f>IFERROR(VLOOKUP($N195,入力シート!$A$3:$U$52,18)&amp;"","")</f>
        <v/>
      </c>
      <c r="K196" s="106" t="e">
        <f>VLOOKUP($N$16,入力シート!$A$3:$U$52,6)</f>
        <v>#N/A</v>
      </c>
      <c r="N196" s="145"/>
    </row>
    <row r="197" spans="2:14" ht="10.8" customHeight="1" x14ac:dyDescent="0.45">
      <c r="B197" s="109"/>
      <c r="C197" s="91"/>
      <c r="D197" s="101" t="e">
        <f>VLOOKUP($N$16,入力シート!$A$3:$U$52,6)</f>
        <v>#N/A</v>
      </c>
      <c r="E197" s="94" t="e">
        <f>VLOOKUP($N$16,入力シート!$A$3:$U$52,5)</f>
        <v>#N/A</v>
      </c>
      <c r="F197" s="97" t="e">
        <f>VLOOKUP($N$16,入力シート!$A$3:$U$52,5)</f>
        <v>#N/A</v>
      </c>
      <c r="G197" s="94" t="e">
        <f>VLOOKUP($N$16,入力シート!$A$3:$U$52,5)</f>
        <v>#N/A</v>
      </c>
      <c r="H197" s="104" t="e">
        <f>VLOOKUP($N$16,入力シート!$A$3:$U$52,5)</f>
        <v>#N/A</v>
      </c>
      <c r="I197" s="105" t="e">
        <f>VLOOKUP($N$16,入力シート!$A$3:$U$52,5)</f>
        <v>#N/A</v>
      </c>
      <c r="J197" s="104" t="e">
        <f>VLOOKUP($N$16,入力シート!$A$3:$U$52,5)</f>
        <v>#N/A</v>
      </c>
      <c r="K197" s="107" t="e">
        <f>VLOOKUP($N$16,入力シート!$A$3:$U$52,5)</f>
        <v>#N/A</v>
      </c>
      <c r="N197" s="145"/>
    </row>
    <row r="198" spans="2:14" ht="10.8" customHeight="1" x14ac:dyDescent="0.45">
      <c r="B198" s="109"/>
      <c r="C198" s="92"/>
      <c r="D198" s="25" t="str">
        <f>IFERROR(IF(VLOOKUP($N195,入力シート!$A$3:$U$52,8)=0,"",VLOOKUP($N195,入力シート!$A$3:$U$52,8)),"")</f>
        <v/>
      </c>
      <c r="E198" s="95" t="e">
        <f>VLOOKUP($N$16,入力シート!$A$3:$U$52,6)</f>
        <v>#N/A</v>
      </c>
      <c r="F198" s="98" t="e">
        <f>VLOOKUP($N$16,入力シート!$A$3:$U$52,6)</f>
        <v>#N/A</v>
      </c>
      <c r="G198" s="95" t="e">
        <f>VLOOKUP($N$16,入力シート!$A$3:$U$52,6)</f>
        <v>#N/A</v>
      </c>
      <c r="H198" s="28" t="s">
        <v>170</v>
      </c>
      <c r="I198" s="67" t="str">
        <f>IFERROR(VLOOKUP($N195,入力シート!$A$3:$U$52,20)&amp;"","")</f>
        <v/>
      </c>
      <c r="J198" s="29" t="s">
        <v>172</v>
      </c>
      <c r="K198" s="26" t="str">
        <f>IFERROR(VLOOKUP($N195,入力シート!$A$3:$U$52,21)&amp;"","")</f>
        <v/>
      </c>
      <c r="N198" s="145"/>
    </row>
    <row r="199" spans="2:14" ht="10.8" customHeight="1" x14ac:dyDescent="0.45">
      <c r="B199" s="109"/>
      <c r="C199" s="91">
        <v>9</v>
      </c>
      <c r="D199" s="81" t="str">
        <f>IFERROR(VLOOKUP($N199,入力シート!$A$3:$U$52,6)&amp;"","")</f>
        <v/>
      </c>
      <c r="E199" s="93" t="str">
        <f>IFERROR(VLOOKUP($N199,入力シート!$A$3:$U$52,7)&amp;"","")</f>
        <v/>
      </c>
      <c r="F199" s="96" t="str">
        <f>IFERROR(VLOOKUP($N199,入力シート!$A$3:$U$52,11)&amp;"","")</f>
        <v/>
      </c>
      <c r="G199" s="93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5"/>
    </row>
    <row r="200" spans="2:14" ht="10.8" customHeight="1" x14ac:dyDescent="0.45">
      <c r="B200" s="109"/>
      <c r="C200" s="91"/>
      <c r="D200" s="100" t="str">
        <f>IFERROR(VLOOKUP($N199,入力シート!$A$3:$U$52,5)&amp;"","")</f>
        <v/>
      </c>
      <c r="E200" s="94" t="e">
        <f>VLOOKUP($N$16,入力シート!$A$3:$U$52,6)</f>
        <v>#N/A</v>
      </c>
      <c r="F200" s="97" t="e">
        <f>VLOOKUP($N$16,入力シート!$A$3:$U$52,6)</f>
        <v>#N/A</v>
      </c>
      <c r="G200" s="94" t="e">
        <f>VLOOKUP($N$16,入力シート!$A$3:$U$52,6)</f>
        <v>#N/A</v>
      </c>
      <c r="H200" s="102" t="str">
        <f>IFERROR(VLOOKUP($N199,入力シート!$A$3:$U$52,15)&amp;"","")</f>
        <v/>
      </c>
      <c r="I200" s="103" t="e">
        <f>VLOOKUP($N$16,入力シート!$A$3:$U$52,6)</f>
        <v>#N/A</v>
      </c>
      <c r="J200" s="102" t="str">
        <f>IFERROR(VLOOKUP($N199,入力シート!$A$3:$U$52,18)&amp;"","")</f>
        <v/>
      </c>
      <c r="K200" s="106" t="e">
        <f>VLOOKUP($N$16,入力シート!$A$3:$U$52,6)</f>
        <v>#N/A</v>
      </c>
      <c r="N200" s="145"/>
    </row>
    <row r="201" spans="2:14" ht="10.8" customHeight="1" x14ac:dyDescent="0.45">
      <c r="B201" s="109"/>
      <c r="C201" s="91"/>
      <c r="D201" s="101" t="e">
        <f>VLOOKUP($N$16,入力シート!$A$3:$U$52,6)</f>
        <v>#N/A</v>
      </c>
      <c r="E201" s="94" t="e">
        <f>VLOOKUP($N$16,入力シート!$A$3:$U$52,5)</f>
        <v>#N/A</v>
      </c>
      <c r="F201" s="97" t="e">
        <f>VLOOKUP($N$16,入力シート!$A$3:$U$52,5)</f>
        <v>#N/A</v>
      </c>
      <c r="G201" s="94" t="e">
        <f>VLOOKUP($N$16,入力シート!$A$3:$U$52,5)</f>
        <v>#N/A</v>
      </c>
      <c r="H201" s="102" t="e">
        <f>VLOOKUP($N$16,入力シート!$A$3:$U$52,5)</f>
        <v>#N/A</v>
      </c>
      <c r="I201" s="103" t="e">
        <f>VLOOKUP($N$16,入力シート!$A$3:$U$52,5)</f>
        <v>#N/A</v>
      </c>
      <c r="J201" s="102" t="e">
        <f>VLOOKUP($N$16,入力シート!$A$3:$U$52,5)</f>
        <v>#N/A</v>
      </c>
      <c r="K201" s="106" t="e">
        <f>VLOOKUP($N$16,入力シート!$A$3:$U$52,5)</f>
        <v>#N/A</v>
      </c>
      <c r="N201" s="145"/>
    </row>
    <row r="202" spans="2:14" ht="10.8" customHeight="1" x14ac:dyDescent="0.45">
      <c r="B202" s="109"/>
      <c r="C202" s="92"/>
      <c r="D202" s="25" t="str">
        <f>IFERROR(IF(VLOOKUP($N199,入力シート!$A$3:$U$52,8)=0,"",VLOOKUP($N199,入力シート!$A$3:$U$52,8)),"")</f>
        <v/>
      </c>
      <c r="E202" s="95" t="e">
        <f>VLOOKUP($N$16,入力シート!$A$3:$U$52,6)</f>
        <v>#N/A</v>
      </c>
      <c r="F202" s="98" t="e">
        <f>VLOOKUP($N$16,入力シート!$A$3:$U$52,6)</f>
        <v>#N/A</v>
      </c>
      <c r="G202" s="95" t="e">
        <f>VLOOKUP($N$16,入力シート!$A$3:$U$52,6)</f>
        <v>#N/A</v>
      </c>
      <c r="H202" s="71" t="s">
        <v>170</v>
      </c>
      <c r="I202" s="65" t="str">
        <f>IFERROR(VLOOKUP($N199,入力シート!$A$3:$U$52,20)&amp;"","")</f>
        <v/>
      </c>
      <c r="J202" s="80" t="s">
        <v>172</v>
      </c>
      <c r="K202" s="66" t="str">
        <f>IFERROR(VLOOKUP($N199,入力シート!$A$3:$U$52,21)&amp;"","")</f>
        <v/>
      </c>
      <c r="N202" s="145"/>
    </row>
    <row r="203" spans="2:14" ht="10.8" customHeight="1" x14ac:dyDescent="0.45">
      <c r="B203" s="109"/>
      <c r="C203" s="90">
        <v>10</v>
      </c>
      <c r="D203" s="81" t="str">
        <f>IFERROR(VLOOKUP($N203,入力シート!$A$3:$U$52,6)&amp;"","")</f>
        <v/>
      </c>
      <c r="E203" s="93" t="str">
        <f>IFERROR(VLOOKUP($N203,入力シート!$A$3:$U$52,7)&amp;"","")</f>
        <v/>
      </c>
      <c r="F203" s="96" t="str">
        <f>IFERROR(VLOOKUP($N203,入力シート!$A$3:$U$52,11)&amp;"","")</f>
        <v/>
      </c>
      <c r="G203" s="93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5"/>
    </row>
    <row r="204" spans="2:14" ht="10.8" customHeight="1" x14ac:dyDescent="0.45">
      <c r="B204" s="109"/>
      <c r="C204" s="91"/>
      <c r="D204" s="100" t="str">
        <f>IFERROR(VLOOKUP($N203,入力シート!$A$3:$U$52,5)&amp;"","")</f>
        <v/>
      </c>
      <c r="E204" s="94" t="e">
        <f>VLOOKUP($N$16,入力シート!$A$3:$U$52,6)</f>
        <v>#N/A</v>
      </c>
      <c r="F204" s="97" t="e">
        <f>VLOOKUP($N$16,入力シート!$A$3:$U$52,6)</f>
        <v>#N/A</v>
      </c>
      <c r="G204" s="94" t="e">
        <f>VLOOKUP($N$16,入力シート!$A$3:$U$52,6)</f>
        <v>#N/A</v>
      </c>
      <c r="H204" s="102" t="str">
        <f>IFERROR(VLOOKUP($N203,入力シート!$A$3:$U$52,15)&amp;"","")</f>
        <v/>
      </c>
      <c r="I204" s="103" t="e">
        <f>VLOOKUP($N$16,入力シート!$A$3:$U$52,6)</f>
        <v>#N/A</v>
      </c>
      <c r="J204" s="102" t="str">
        <f>IFERROR(VLOOKUP($N203,入力シート!$A$3:$U$52,18)&amp;"","")</f>
        <v/>
      </c>
      <c r="K204" s="106" t="e">
        <f>VLOOKUP($N$16,入力シート!$A$3:$U$52,6)</f>
        <v>#N/A</v>
      </c>
      <c r="N204" s="145"/>
    </row>
    <row r="205" spans="2:14" ht="10.8" customHeight="1" x14ac:dyDescent="0.45">
      <c r="B205" s="109"/>
      <c r="C205" s="91"/>
      <c r="D205" s="101" t="e">
        <f>VLOOKUP($N$16,入力シート!$A$3:$U$52,6)</f>
        <v>#N/A</v>
      </c>
      <c r="E205" s="94" t="e">
        <f>VLOOKUP($N$16,入力シート!$A$3:$U$52,5)</f>
        <v>#N/A</v>
      </c>
      <c r="F205" s="97" t="e">
        <f>VLOOKUP($N$16,入力シート!$A$3:$U$52,5)</f>
        <v>#N/A</v>
      </c>
      <c r="G205" s="94" t="e">
        <f>VLOOKUP($N$16,入力シート!$A$3:$U$52,5)</f>
        <v>#N/A</v>
      </c>
      <c r="H205" s="104" t="e">
        <f>VLOOKUP($N$16,入力シート!$A$3:$U$52,5)</f>
        <v>#N/A</v>
      </c>
      <c r="I205" s="105" t="e">
        <f>VLOOKUP($N$16,入力シート!$A$3:$U$52,5)</f>
        <v>#N/A</v>
      </c>
      <c r="J205" s="104" t="e">
        <f>VLOOKUP($N$16,入力シート!$A$3:$U$52,5)</f>
        <v>#N/A</v>
      </c>
      <c r="K205" s="107" t="e">
        <f>VLOOKUP($N$16,入力シート!$A$3:$U$52,5)</f>
        <v>#N/A</v>
      </c>
      <c r="N205" s="145"/>
    </row>
    <row r="206" spans="2:14" ht="10.8" customHeight="1" x14ac:dyDescent="0.45">
      <c r="B206" s="110"/>
      <c r="C206" s="92"/>
      <c r="D206" s="30" t="str">
        <f>IFERROR(IF(VLOOKUP($N203,入力シート!$A$3:$U$52,8)=0,"",VLOOKUP($N203,入力シート!$A$3:$U$52,8)),"")</f>
        <v/>
      </c>
      <c r="E206" s="95" t="e">
        <f>VLOOKUP($N$16,入力シート!$A$3:$U$52,6)</f>
        <v>#N/A</v>
      </c>
      <c r="F206" s="98" t="e">
        <f>VLOOKUP($N$16,入力シート!$A$3:$U$52,6)</f>
        <v>#N/A</v>
      </c>
      <c r="G206" s="95" t="e">
        <f>VLOOKUP($N$16,入力シート!$A$3:$U$52,6)</f>
        <v>#N/A</v>
      </c>
      <c r="H206" s="28" t="s">
        <v>170</v>
      </c>
      <c r="I206" s="67" t="str">
        <f>IFERROR(VLOOKUP($N203,入力シート!$A$3:$U$52,20)&amp;"","")</f>
        <v/>
      </c>
      <c r="J206" s="29" t="s">
        <v>172</v>
      </c>
      <c r="K206" s="26" t="str">
        <f>IFERROR(VLOOKUP($N203,入力シート!$A$3:$U$52,21)&amp;"","")</f>
        <v/>
      </c>
      <c r="N206" s="145"/>
    </row>
    <row r="207" spans="2:14" ht="9.6" customHeight="1" x14ac:dyDescent="0.45">
      <c r="B207" s="16"/>
      <c r="C207" s="14"/>
      <c r="D207" s="14"/>
      <c r="E207" s="14"/>
      <c r="F207" s="14"/>
      <c r="G207" s="14"/>
      <c r="H207" s="14"/>
    </row>
    <row r="208" spans="2:14" ht="9.6" customHeight="1" x14ac:dyDescent="0.45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 x14ac:dyDescent="0.2">
      <c r="B209" s="17"/>
      <c r="C209" s="17"/>
      <c r="D209" s="17"/>
      <c r="E209" s="88" t="s">
        <v>175</v>
      </c>
      <c r="F209" s="88"/>
      <c r="G209" s="17"/>
      <c r="H209" s="89" t="s">
        <v>178</v>
      </c>
      <c r="I209" s="89"/>
      <c r="J209" s="18"/>
      <c r="K209" s="18"/>
    </row>
    <row r="210" spans="2:11" ht="9.6" customHeight="1" x14ac:dyDescent="0.45"/>
  </sheetData>
  <sheetProtection sheet="1" objects="1" scenarios="1"/>
  <mergeCells count="357"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  <mergeCell ref="N195:N198"/>
    <mergeCell ref="D196:D197"/>
    <mergeCell ref="H196:I197"/>
    <mergeCell ref="J196:K197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J172:K173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C109:C112"/>
    <mergeCell ref="E109:E112"/>
    <mergeCell ref="F109:F112"/>
    <mergeCell ref="G109:G112"/>
    <mergeCell ref="N109:N112"/>
    <mergeCell ref="D110:D111"/>
    <mergeCell ref="H110:I111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C39:C42"/>
    <mergeCell ref="E39:E42"/>
    <mergeCell ref="F39:F42"/>
    <mergeCell ref="G39:G42"/>
    <mergeCell ref="N39:N42"/>
    <mergeCell ref="D40:D41"/>
    <mergeCell ref="H40:I41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E3:H3"/>
    <mergeCell ref="E5:H5"/>
    <mergeCell ref="J6:K6"/>
    <mergeCell ref="E7:H7"/>
    <mergeCell ref="J8:K8"/>
    <mergeCell ref="E9:H9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182EAE5E-7F08-4013-AFF9-E8720F84298D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FECA-28B6-422F-BCB6-07FBA3E3A9FA}">
  <sheetPr>
    <tabColor rgb="FFFFC000"/>
  </sheetPr>
  <dimension ref="B1:N210"/>
  <sheetViews>
    <sheetView zoomScaleNormal="100" zoomScaleSheetLayoutView="120" workbookViewId="0">
      <selection activeCell="E3" sqref="E3:H3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 x14ac:dyDescent="0.45">
      <c r="B1" s="20" t="s">
        <v>199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 x14ac:dyDescent="0.45">
      <c r="C3" s="10">
        <v>1</v>
      </c>
      <c r="D3" s="11" t="s">
        <v>101</v>
      </c>
      <c r="E3" s="143" t="s">
        <v>176</v>
      </c>
      <c r="F3" s="143"/>
      <c r="G3" s="143"/>
      <c r="H3" s="143"/>
    </row>
    <row r="4" spans="2:14" ht="13.2" customHeight="1" x14ac:dyDescent="0.45">
      <c r="C4" s="12"/>
      <c r="D4" s="13"/>
    </row>
    <row r="5" spans="2:14" ht="13.2" customHeight="1" x14ac:dyDescent="0.45">
      <c r="C5" s="10">
        <v>2</v>
      </c>
      <c r="D5" s="11" t="s">
        <v>102</v>
      </c>
      <c r="E5" s="144" t="s">
        <v>105</v>
      </c>
      <c r="F5" s="144"/>
      <c r="G5" s="144"/>
      <c r="H5" s="144"/>
      <c r="I5" s="8" t="s">
        <v>85</v>
      </c>
    </row>
    <row r="6" spans="2:14" ht="13.2" customHeight="1" x14ac:dyDescent="0.45">
      <c r="C6" s="12"/>
      <c r="D6" s="13"/>
      <c r="I6" s="12" t="s">
        <v>202</v>
      </c>
      <c r="J6" s="142"/>
      <c r="K6" s="142"/>
    </row>
    <row r="7" spans="2:14" ht="13.2" customHeight="1" x14ac:dyDescent="0.45">
      <c r="C7" s="10">
        <v>3</v>
      </c>
      <c r="D7" s="11" t="s">
        <v>103</v>
      </c>
      <c r="E7" s="144" t="s">
        <v>165</v>
      </c>
      <c r="F7" s="144"/>
      <c r="G7" s="144"/>
      <c r="H7" s="144"/>
    </row>
    <row r="8" spans="2:14" ht="13.2" customHeight="1" x14ac:dyDescent="0.45">
      <c r="C8" s="12"/>
      <c r="D8" s="13"/>
      <c r="I8" s="12" t="s">
        <v>203</v>
      </c>
      <c r="J8" s="142"/>
      <c r="K8" s="142"/>
    </row>
    <row r="9" spans="2:14" ht="13.2" customHeight="1" x14ac:dyDescent="0.45">
      <c r="C9" s="10">
        <v>4</v>
      </c>
      <c r="D9" s="11" t="s">
        <v>164</v>
      </c>
      <c r="E9" s="144"/>
      <c r="F9" s="144"/>
      <c r="G9" s="144"/>
      <c r="H9" s="144"/>
    </row>
    <row r="10" spans="2:14" ht="13.2" customHeight="1" x14ac:dyDescent="0.45">
      <c r="C10" s="12"/>
      <c r="D10" s="13"/>
    </row>
    <row r="11" spans="2:14" ht="13.2" customHeight="1" x14ac:dyDescent="0.45">
      <c r="C11" s="10">
        <v>5</v>
      </c>
      <c r="D11" s="11" t="s">
        <v>104</v>
      </c>
      <c r="E11" s="144" t="s">
        <v>163</v>
      </c>
      <c r="F11" s="144"/>
      <c r="G11" s="144"/>
      <c r="H11" s="144"/>
    </row>
    <row r="12" spans="2:14" ht="13.2" customHeight="1" x14ac:dyDescent="0.45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 x14ac:dyDescent="0.45">
      <c r="B13" s="133" t="s">
        <v>86</v>
      </c>
      <c r="C13" s="134"/>
      <c r="D13" s="31" t="s">
        <v>88</v>
      </c>
      <c r="E13" s="135" t="s">
        <v>71</v>
      </c>
      <c r="F13" s="138" t="s">
        <v>96</v>
      </c>
      <c r="G13" s="139"/>
      <c r="H13" s="32" t="s">
        <v>99</v>
      </c>
      <c r="I13" s="33" t="s">
        <v>92</v>
      </c>
      <c r="J13" s="32" t="s">
        <v>99</v>
      </c>
      <c r="K13" s="33" t="s">
        <v>92</v>
      </c>
    </row>
    <row r="14" spans="2:14" ht="10.8" customHeight="1" x14ac:dyDescent="0.45">
      <c r="B14" s="113"/>
      <c r="C14" s="114"/>
      <c r="D14" s="34" t="s">
        <v>89</v>
      </c>
      <c r="E14" s="136"/>
      <c r="F14" s="121"/>
      <c r="G14" s="140"/>
      <c r="H14" s="123" t="s">
        <v>173</v>
      </c>
      <c r="I14" s="125"/>
      <c r="J14" s="123" t="s">
        <v>100</v>
      </c>
      <c r="K14" s="125"/>
    </row>
    <row r="15" spans="2:14" ht="10.8" customHeight="1" x14ac:dyDescent="0.45">
      <c r="B15" s="115"/>
      <c r="C15" s="116"/>
      <c r="D15" s="35" t="s">
        <v>90</v>
      </c>
      <c r="E15" s="137"/>
      <c r="F15" s="122"/>
      <c r="G15" s="141"/>
      <c r="H15" s="36" t="s">
        <v>171</v>
      </c>
      <c r="I15" s="37"/>
      <c r="J15" s="36" t="s">
        <v>174</v>
      </c>
      <c r="K15" s="37"/>
    </row>
    <row r="16" spans="2:14" ht="10.8" customHeight="1" x14ac:dyDescent="0.45">
      <c r="B16" s="130" t="s">
        <v>91</v>
      </c>
      <c r="C16" s="90">
        <v>1</v>
      </c>
      <c r="D16" s="81" t="str">
        <f>IFERROR(VLOOKUP($N16,入力シート!$A$3:$U$52,6)&amp;"","")</f>
        <v/>
      </c>
      <c r="E16" s="93" t="str">
        <f>IFERROR(VLOOKUP($N16,入力シート!$A$3:$U$52,7)&amp;"","")</f>
        <v/>
      </c>
      <c r="F16" s="96" t="str">
        <f>IFERROR(VLOOKUP($N16,入力シート!$A$3:$U$52,11)&amp;"","")</f>
        <v/>
      </c>
      <c r="G16" s="126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5"/>
    </row>
    <row r="17" spans="2:14" ht="10.8" customHeight="1" x14ac:dyDescent="0.45">
      <c r="B17" s="131"/>
      <c r="C17" s="91"/>
      <c r="D17" s="100" t="str">
        <f>IFERROR(VLOOKUP($N16,入力シート!$A$3:$U$52,5)&amp;"","")</f>
        <v/>
      </c>
      <c r="E17" s="94" t="e">
        <f>VLOOKUP($N$16,入力シート!$A$3:$U$52,6)</f>
        <v>#N/A</v>
      </c>
      <c r="F17" s="97" t="e">
        <f>VLOOKUP($N$16,入力シート!$A$3:$U$52,6)</f>
        <v>#N/A</v>
      </c>
      <c r="G17" s="127"/>
      <c r="H17" s="102" t="str">
        <f>IFERROR(VLOOKUP($N16,入力シート!$A$3:$U$52,15)&amp;"","")</f>
        <v/>
      </c>
      <c r="I17" s="103" t="e">
        <f>VLOOKUP($N$16,入力シート!$A$3:$U$52,6)</f>
        <v>#N/A</v>
      </c>
      <c r="J17" s="102" t="str">
        <f>IFERROR(VLOOKUP($N16,入力シート!$A$3:$U$52,18)&amp;"","")</f>
        <v/>
      </c>
      <c r="K17" s="106" t="e">
        <f>VLOOKUP($N$16,入力シート!$A$3:$U$52,6)</f>
        <v>#N/A</v>
      </c>
      <c r="N17" s="145"/>
    </row>
    <row r="18" spans="2:14" ht="10.8" customHeight="1" x14ac:dyDescent="0.45">
      <c r="B18" s="131"/>
      <c r="C18" s="91"/>
      <c r="D18" s="101" t="e">
        <f>VLOOKUP($N$16,入力シート!$A$3:$U$52,6)</f>
        <v>#N/A</v>
      </c>
      <c r="E18" s="94" t="e">
        <f>VLOOKUP($N$16,入力シート!$A$3:$U$52,5)</f>
        <v>#N/A</v>
      </c>
      <c r="F18" s="97" t="e">
        <f>VLOOKUP($N$16,入力シート!$A$3:$U$52,5)</f>
        <v>#N/A</v>
      </c>
      <c r="G18" s="127"/>
      <c r="H18" s="102" t="e">
        <f>VLOOKUP($N$16,入力シート!$A$3:$U$52,5)</f>
        <v>#N/A</v>
      </c>
      <c r="I18" s="103" t="e">
        <f>VLOOKUP($N$16,入力シート!$A$3:$U$52,5)</f>
        <v>#N/A</v>
      </c>
      <c r="J18" s="102" t="e">
        <f>VLOOKUP($N$16,入力シート!$A$3:$U$52,5)</f>
        <v>#N/A</v>
      </c>
      <c r="K18" s="106" t="e">
        <f>VLOOKUP($N$16,入力シート!$A$3:$U$52,5)</f>
        <v>#N/A</v>
      </c>
      <c r="N18" s="145"/>
    </row>
    <row r="19" spans="2:14" ht="10.8" customHeight="1" x14ac:dyDescent="0.45">
      <c r="B19" s="131"/>
      <c r="C19" s="91"/>
      <c r="D19" s="25" t="str">
        <f>IFERROR(IF(VLOOKUP($N16,入力シート!$A$3:$U$52,8)=0,"",VLOOKUP($N16,入力シート!$A$3:$U$52,8)),"")</f>
        <v/>
      </c>
      <c r="E19" s="95" t="e">
        <f>VLOOKUP($N$16,入力シート!$A$3:$U$52,6)</f>
        <v>#N/A</v>
      </c>
      <c r="F19" s="98" t="e">
        <f>VLOOKUP($N$16,入力シート!$A$3:$U$52,6)</f>
        <v>#N/A</v>
      </c>
      <c r="G19" s="132"/>
      <c r="H19" s="64" t="s">
        <v>170</v>
      </c>
      <c r="I19" s="65" t="str">
        <f>IFERROR(VLOOKUP($N16,入力シート!$A$3:$U$52,20)&amp;"","")</f>
        <v/>
      </c>
      <c r="J19" s="78" t="s">
        <v>172</v>
      </c>
      <c r="K19" s="66" t="str">
        <f>IFERROR(VLOOKUP($N16,入力シート!$A$3:$U$52,21)&amp;"","")</f>
        <v/>
      </c>
      <c r="N19" s="145"/>
    </row>
    <row r="20" spans="2:14" ht="10.8" customHeight="1" x14ac:dyDescent="0.45">
      <c r="B20" s="131"/>
      <c r="C20" s="90">
        <v>2</v>
      </c>
      <c r="D20" s="81" t="str">
        <f>IFERROR(VLOOKUP($N20,入力シート!$A$3:$U$52,6)&amp;"","")</f>
        <v/>
      </c>
      <c r="E20" s="93" t="str">
        <f>IFERROR(VLOOKUP($N20,入力シート!$A$3:$U$52,7)&amp;"","")</f>
        <v/>
      </c>
      <c r="F20" s="96" t="str">
        <f>IFERROR(VLOOKUP($N20,入力シート!$A$3:$U$52,11)&amp;"","")</f>
        <v/>
      </c>
      <c r="G20" s="126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5"/>
    </row>
    <row r="21" spans="2:14" ht="10.8" customHeight="1" x14ac:dyDescent="0.45">
      <c r="B21" s="131"/>
      <c r="C21" s="91"/>
      <c r="D21" s="100" t="str">
        <f>IFERROR(VLOOKUP($N20,入力シート!$A$3:$U$52,5)&amp;"","")</f>
        <v/>
      </c>
      <c r="E21" s="94" t="e">
        <f>VLOOKUP($N$16,入力シート!$A$3:$U$52,6)</f>
        <v>#N/A</v>
      </c>
      <c r="F21" s="97" t="e">
        <f>VLOOKUP($N$16,入力シート!$A$3:$U$52,6)</f>
        <v>#N/A</v>
      </c>
      <c r="G21" s="127"/>
      <c r="H21" s="102" t="str">
        <f>IFERROR(VLOOKUP($N20,入力シート!$A$3:$U$52,15)&amp;"","")</f>
        <v/>
      </c>
      <c r="I21" s="103" t="e">
        <f>VLOOKUP($N$16,入力シート!$A$3:$U$52,6)</f>
        <v>#N/A</v>
      </c>
      <c r="J21" s="102" t="str">
        <f>IFERROR(VLOOKUP($N20,入力シート!$A$3:$U$52,18)&amp;"","")</f>
        <v/>
      </c>
      <c r="K21" s="106" t="e">
        <f>VLOOKUP($N$16,入力シート!$A$3:$U$52,6)</f>
        <v>#N/A</v>
      </c>
      <c r="N21" s="145"/>
    </row>
    <row r="22" spans="2:14" ht="10.8" customHeight="1" x14ac:dyDescent="0.45">
      <c r="B22" s="131"/>
      <c r="C22" s="91"/>
      <c r="D22" s="101" t="e">
        <f>VLOOKUP($N$16,入力シート!$A$3:$U$52,6)</f>
        <v>#N/A</v>
      </c>
      <c r="E22" s="94" t="e">
        <f>VLOOKUP($N$16,入力シート!$A$3:$U$52,5)</f>
        <v>#N/A</v>
      </c>
      <c r="F22" s="97" t="e">
        <f>VLOOKUP($N$16,入力シート!$A$3:$U$52,5)</f>
        <v>#N/A</v>
      </c>
      <c r="G22" s="127"/>
      <c r="H22" s="104" t="e">
        <f>VLOOKUP($N$16,入力シート!$A$3:$U$52,5)</f>
        <v>#N/A</v>
      </c>
      <c r="I22" s="105" t="e">
        <f>VLOOKUP($N$16,入力シート!$A$3:$U$52,5)</f>
        <v>#N/A</v>
      </c>
      <c r="J22" s="104" t="e">
        <f>VLOOKUP($N$16,入力シート!$A$3:$U$52,5)</f>
        <v>#N/A</v>
      </c>
      <c r="K22" s="107" t="e">
        <f>VLOOKUP($N$16,入力シート!$A$3:$U$52,5)</f>
        <v>#N/A</v>
      </c>
      <c r="N22" s="145"/>
    </row>
    <row r="23" spans="2:14" ht="10.8" customHeight="1" thickBot="1" x14ac:dyDescent="0.5">
      <c r="B23" s="131"/>
      <c r="C23" s="91"/>
      <c r="D23" s="25" t="str">
        <f>IFERROR(IF(VLOOKUP($N20,入力シート!$A$3:$U$52,8)=0,"",VLOOKUP($N20,入力シート!$A$3:$U$52,8)),"")</f>
        <v/>
      </c>
      <c r="E23" s="94" t="e">
        <f>VLOOKUP($N$16,入力シート!$A$3:$U$52,6)</f>
        <v>#N/A</v>
      </c>
      <c r="F23" s="97" t="e">
        <f>VLOOKUP($N$16,入力シート!$A$3:$U$52,6)</f>
        <v>#N/A</v>
      </c>
      <c r="G23" s="127"/>
      <c r="H23" s="27" t="s">
        <v>170</v>
      </c>
      <c r="I23" s="68" t="str">
        <f>IFERROR(VLOOKUP($N20,入力シート!$A$3:$U$52,20)&amp;"","")</f>
        <v/>
      </c>
      <c r="J23" s="79" t="s">
        <v>172</v>
      </c>
      <c r="K23" s="72" t="str">
        <f>IFERROR(VLOOKUP($N20,入力シート!$A$3:$U$52,21)&amp;"","")</f>
        <v/>
      </c>
      <c r="N23" s="145"/>
    </row>
    <row r="24" spans="2:14" ht="10.8" customHeight="1" thickTop="1" x14ac:dyDescent="0.45">
      <c r="B24" s="111" t="s">
        <v>86</v>
      </c>
      <c r="C24" s="112"/>
      <c r="D24" s="38" t="s">
        <v>88</v>
      </c>
      <c r="E24" s="117" t="s">
        <v>71</v>
      </c>
      <c r="F24" s="120" t="s">
        <v>96</v>
      </c>
      <c r="G24" s="117" t="s">
        <v>74</v>
      </c>
      <c r="H24" s="39" t="s">
        <v>99</v>
      </c>
      <c r="I24" s="74" t="s">
        <v>92</v>
      </c>
      <c r="J24" s="69" t="s">
        <v>99</v>
      </c>
      <c r="K24" s="70" t="s">
        <v>92</v>
      </c>
      <c r="N24" s="19"/>
    </row>
    <row r="25" spans="2:14" ht="10.8" customHeight="1" x14ac:dyDescent="0.45">
      <c r="B25" s="113"/>
      <c r="C25" s="114"/>
      <c r="D25" s="34" t="s">
        <v>89</v>
      </c>
      <c r="E25" s="118"/>
      <c r="F25" s="121"/>
      <c r="G25" s="118"/>
      <c r="H25" s="123" t="s">
        <v>173</v>
      </c>
      <c r="I25" s="124"/>
      <c r="J25" s="123" t="s">
        <v>100</v>
      </c>
      <c r="K25" s="125"/>
      <c r="N25" s="19"/>
    </row>
    <row r="26" spans="2:14" ht="10.8" customHeight="1" x14ac:dyDescent="0.45">
      <c r="B26" s="115"/>
      <c r="C26" s="116"/>
      <c r="D26" s="35" t="s">
        <v>90</v>
      </c>
      <c r="E26" s="119"/>
      <c r="F26" s="122"/>
      <c r="G26" s="119"/>
      <c r="H26" s="36" t="s">
        <v>171</v>
      </c>
      <c r="I26" s="75"/>
      <c r="J26" s="36" t="s">
        <v>174</v>
      </c>
      <c r="K26" s="37"/>
      <c r="N26" s="19"/>
    </row>
    <row r="27" spans="2:14" ht="10.8" customHeight="1" x14ac:dyDescent="0.45">
      <c r="B27" s="108" t="s">
        <v>93</v>
      </c>
      <c r="C27" s="91">
        <v>1</v>
      </c>
      <c r="D27" s="81" t="str">
        <f>IFERROR(VLOOKUP($N27,入力シート!$A$3:$U$52,6)&amp;"","")</f>
        <v/>
      </c>
      <c r="E27" s="93" t="str">
        <f>IFERROR(VLOOKUP($N27,入力シート!$A$3:$U$52,7)&amp;"","")</f>
        <v/>
      </c>
      <c r="F27" s="96" t="str">
        <f>IFERROR(VLOOKUP($N27,入力シート!$A$3:$U$52,11)&amp;"","")</f>
        <v/>
      </c>
      <c r="G27" s="93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5"/>
    </row>
    <row r="28" spans="2:14" ht="10.8" customHeight="1" x14ac:dyDescent="0.45">
      <c r="B28" s="109"/>
      <c r="C28" s="91"/>
      <c r="D28" s="100" t="str">
        <f>IFERROR(VLOOKUP($N27,入力シート!$A$3:$U$52,5)&amp;"","")</f>
        <v/>
      </c>
      <c r="E28" s="94" t="e">
        <f>VLOOKUP($N$16,入力シート!$A$3:$U$52,6)</f>
        <v>#N/A</v>
      </c>
      <c r="F28" s="97" t="e">
        <f>VLOOKUP($N$16,入力シート!$A$3:$U$52,6)</f>
        <v>#N/A</v>
      </c>
      <c r="G28" s="94" t="e">
        <f>VLOOKUP($N$16,入力シート!$A$3:$U$52,6)</f>
        <v>#N/A</v>
      </c>
      <c r="H28" s="102" t="str">
        <f>IFERROR(VLOOKUP($N27,入力シート!$A$3:$U$52,15)&amp;"","")</f>
        <v/>
      </c>
      <c r="I28" s="103" t="e">
        <f>VLOOKUP($N$16,入力シート!$A$3:$U$52,6)</f>
        <v>#N/A</v>
      </c>
      <c r="J28" s="102" t="str">
        <f>IFERROR(VLOOKUP($N27,入力シート!$A$3:$U$52,18)&amp;"","")</f>
        <v/>
      </c>
      <c r="K28" s="106" t="e">
        <f>VLOOKUP($N$16,入力シート!$A$3:$U$52,6)</f>
        <v>#N/A</v>
      </c>
      <c r="N28" s="145"/>
    </row>
    <row r="29" spans="2:14" ht="10.8" customHeight="1" x14ac:dyDescent="0.45">
      <c r="B29" s="109"/>
      <c r="C29" s="91"/>
      <c r="D29" s="101" t="e">
        <f>VLOOKUP($N$16,入力シート!$A$3:$U$52,6)</f>
        <v>#N/A</v>
      </c>
      <c r="E29" s="94" t="e">
        <f>VLOOKUP($N$16,入力シート!$A$3:$U$52,5)</f>
        <v>#N/A</v>
      </c>
      <c r="F29" s="97" t="e">
        <f>VLOOKUP($N$16,入力シート!$A$3:$U$52,5)</f>
        <v>#N/A</v>
      </c>
      <c r="G29" s="94" t="e">
        <f>VLOOKUP($N$16,入力シート!$A$3:$U$52,5)</f>
        <v>#N/A</v>
      </c>
      <c r="H29" s="102" t="e">
        <f>VLOOKUP($N$16,入力シート!$A$3:$U$52,5)</f>
        <v>#N/A</v>
      </c>
      <c r="I29" s="103" t="e">
        <f>VLOOKUP($N$16,入力シート!$A$3:$U$52,5)</f>
        <v>#N/A</v>
      </c>
      <c r="J29" s="102" t="e">
        <f>VLOOKUP($N$16,入力シート!$A$3:$U$52,5)</f>
        <v>#N/A</v>
      </c>
      <c r="K29" s="106" t="e">
        <f>VLOOKUP($N$16,入力シート!$A$3:$U$52,5)</f>
        <v>#N/A</v>
      </c>
      <c r="N29" s="145"/>
    </row>
    <row r="30" spans="2:14" ht="10.8" customHeight="1" x14ac:dyDescent="0.45">
      <c r="B30" s="109"/>
      <c r="C30" s="92"/>
      <c r="D30" s="25" t="str">
        <f>IFERROR(IF(VLOOKUP($N27,入力シート!$A$3:$U$52,8)=0,"",VLOOKUP($N27,入力シート!$A$3:$U$52,8)),"")</f>
        <v/>
      </c>
      <c r="E30" s="95" t="e">
        <f>VLOOKUP($N$16,入力シート!$A$3:$U$52,6)</f>
        <v>#N/A</v>
      </c>
      <c r="F30" s="98" t="e">
        <f>VLOOKUP($N$16,入力シート!$A$3:$U$52,6)</f>
        <v>#N/A</v>
      </c>
      <c r="G30" s="95" t="e">
        <f>VLOOKUP($N$16,入力シート!$A$3:$U$52,6)</f>
        <v>#N/A</v>
      </c>
      <c r="H30" s="71" t="s">
        <v>170</v>
      </c>
      <c r="I30" s="65" t="str">
        <f>IFERROR(VLOOKUP($N27,入力シート!$A$3:$U$52,20)&amp;"","")</f>
        <v/>
      </c>
      <c r="J30" s="80" t="s">
        <v>172</v>
      </c>
      <c r="K30" s="66" t="str">
        <f>IFERROR(VLOOKUP($N27,入力シート!$A$3:$U$52,21)&amp;"","")</f>
        <v/>
      </c>
      <c r="N30" s="145"/>
    </row>
    <row r="31" spans="2:14" ht="10.8" customHeight="1" x14ac:dyDescent="0.45">
      <c r="B31" s="109"/>
      <c r="C31" s="90">
        <v>2</v>
      </c>
      <c r="D31" s="81" t="str">
        <f>IFERROR(VLOOKUP($N31,入力シート!$A$3:$U$52,6)&amp;"","")</f>
        <v/>
      </c>
      <c r="E31" s="93" t="str">
        <f>IFERROR(VLOOKUP($N31,入力シート!$A$3:$U$52,7)&amp;"","")</f>
        <v/>
      </c>
      <c r="F31" s="96" t="str">
        <f>IFERROR(VLOOKUP($N31,入力シート!$A$3:$U$52,11)&amp;"","")</f>
        <v/>
      </c>
      <c r="G31" s="93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5"/>
    </row>
    <row r="32" spans="2:14" ht="10.8" customHeight="1" x14ac:dyDescent="0.45">
      <c r="B32" s="109"/>
      <c r="C32" s="91"/>
      <c r="D32" s="100" t="str">
        <f>IFERROR(VLOOKUP($N31,入力シート!$A$3:$U$52,5)&amp;"","")</f>
        <v/>
      </c>
      <c r="E32" s="94" t="e">
        <f>VLOOKUP($N$16,入力シート!$A$3:$U$52,6)</f>
        <v>#N/A</v>
      </c>
      <c r="F32" s="97" t="e">
        <f>VLOOKUP($N$16,入力シート!$A$3:$U$52,6)</f>
        <v>#N/A</v>
      </c>
      <c r="G32" s="94" t="e">
        <f>VLOOKUP($N$16,入力シート!$A$3:$U$52,6)</f>
        <v>#N/A</v>
      </c>
      <c r="H32" s="102" t="str">
        <f>IFERROR(VLOOKUP($N31,入力シート!$A$3:$U$52,15)&amp;"","")</f>
        <v/>
      </c>
      <c r="I32" s="103" t="e">
        <f>VLOOKUP($N$16,入力シート!$A$3:$U$52,6)</f>
        <v>#N/A</v>
      </c>
      <c r="J32" s="102" t="str">
        <f>IFERROR(VLOOKUP($N31,入力シート!$A$3:$U$52,18)&amp;"","")</f>
        <v/>
      </c>
      <c r="K32" s="106" t="e">
        <f>VLOOKUP($N$16,入力シート!$A$3:$U$52,6)</f>
        <v>#N/A</v>
      </c>
      <c r="N32" s="145"/>
    </row>
    <row r="33" spans="2:14" ht="10.8" customHeight="1" x14ac:dyDescent="0.45">
      <c r="B33" s="109"/>
      <c r="C33" s="91"/>
      <c r="D33" s="101" t="e">
        <f>VLOOKUP($N$16,入力シート!$A$3:$U$52,6)</f>
        <v>#N/A</v>
      </c>
      <c r="E33" s="94" t="e">
        <f>VLOOKUP($N$16,入力シート!$A$3:$U$52,5)</f>
        <v>#N/A</v>
      </c>
      <c r="F33" s="97" t="e">
        <f>VLOOKUP($N$16,入力シート!$A$3:$U$52,5)</f>
        <v>#N/A</v>
      </c>
      <c r="G33" s="94" t="e">
        <f>VLOOKUP($N$16,入力シート!$A$3:$U$52,5)</f>
        <v>#N/A</v>
      </c>
      <c r="H33" s="104" t="e">
        <f>VLOOKUP($N$16,入力シート!$A$3:$U$52,5)</f>
        <v>#N/A</v>
      </c>
      <c r="I33" s="105" t="e">
        <f>VLOOKUP($N$16,入力シート!$A$3:$U$52,5)</f>
        <v>#N/A</v>
      </c>
      <c r="J33" s="104" t="e">
        <f>VLOOKUP($N$16,入力シート!$A$3:$U$52,5)</f>
        <v>#N/A</v>
      </c>
      <c r="K33" s="107" t="e">
        <f>VLOOKUP($N$16,入力シート!$A$3:$U$52,5)</f>
        <v>#N/A</v>
      </c>
      <c r="N33" s="145"/>
    </row>
    <row r="34" spans="2:14" ht="10.8" customHeight="1" x14ac:dyDescent="0.45">
      <c r="B34" s="109"/>
      <c r="C34" s="92"/>
      <c r="D34" s="25" t="str">
        <f>IFERROR(IF(VLOOKUP($N31,入力シート!$A$3:$U$52,8)=0,"",VLOOKUP($N31,入力シート!$A$3:$U$52,8)),"")</f>
        <v/>
      </c>
      <c r="E34" s="95" t="e">
        <f>VLOOKUP($N$16,入力シート!$A$3:$U$52,6)</f>
        <v>#N/A</v>
      </c>
      <c r="F34" s="98" t="e">
        <f>VLOOKUP($N$16,入力シート!$A$3:$U$52,6)</f>
        <v>#N/A</v>
      </c>
      <c r="G34" s="95" t="e">
        <f>VLOOKUP($N$16,入力シート!$A$3:$U$52,6)</f>
        <v>#N/A</v>
      </c>
      <c r="H34" s="28" t="s">
        <v>170</v>
      </c>
      <c r="I34" s="67" t="str">
        <f>IFERROR(VLOOKUP($N31,入力シート!$A$3:$U$52,20)&amp;"","")</f>
        <v/>
      </c>
      <c r="J34" s="29" t="s">
        <v>172</v>
      </c>
      <c r="K34" s="26" t="str">
        <f>IFERROR(VLOOKUP($N31,入力シート!$A$3:$U$52,21)&amp;"","")</f>
        <v/>
      </c>
      <c r="N34" s="145"/>
    </row>
    <row r="35" spans="2:14" ht="10.8" customHeight="1" x14ac:dyDescent="0.45">
      <c r="B35" s="109"/>
      <c r="C35" s="91">
        <v>3</v>
      </c>
      <c r="D35" s="81" t="str">
        <f>IFERROR(VLOOKUP($N35,入力シート!$A$3:$U$52,6)&amp;"","")</f>
        <v/>
      </c>
      <c r="E35" s="93" t="str">
        <f>IFERROR(VLOOKUP($N35,入力シート!$A$3:$U$52,7)&amp;"","")</f>
        <v/>
      </c>
      <c r="F35" s="96" t="str">
        <f>IFERROR(VLOOKUP($N35,入力シート!$A$3:$U$52,11)&amp;"","")</f>
        <v/>
      </c>
      <c r="G35" s="93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5"/>
    </row>
    <row r="36" spans="2:14" ht="10.8" customHeight="1" x14ac:dyDescent="0.45">
      <c r="B36" s="109"/>
      <c r="C36" s="91"/>
      <c r="D36" s="100" t="str">
        <f>IFERROR(VLOOKUP($N35,入力シート!$A$3:$U$52,5)&amp;"","")</f>
        <v/>
      </c>
      <c r="E36" s="94" t="e">
        <f>VLOOKUP($N$16,入力シート!$A$3:$U$52,6)</f>
        <v>#N/A</v>
      </c>
      <c r="F36" s="97" t="e">
        <f>VLOOKUP($N$16,入力シート!$A$3:$U$52,6)</f>
        <v>#N/A</v>
      </c>
      <c r="G36" s="94" t="e">
        <f>VLOOKUP($N$16,入力シート!$A$3:$U$52,6)</f>
        <v>#N/A</v>
      </c>
      <c r="H36" s="102" t="str">
        <f>IFERROR(VLOOKUP($N35,入力シート!$A$3:$U$52,15)&amp;"","")</f>
        <v/>
      </c>
      <c r="I36" s="103" t="e">
        <f>VLOOKUP($N$16,入力シート!$A$3:$U$52,6)</f>
        <v>#N/A</v>
      </c>
      <c r="J36" s="102" t="str">
        <f>IFERROR(VLOOKUP($N35,入力シート!$A$3:$U$52,18)&amp;"","")</f>
        <v/>
      </c>
      <c r="K36" s="106" t="e">
        <f>VLOOKUP($N$16,入力シート!$A$3:$U$52,6)</f>
        <v>#N/A</v>
      </c>
      <c r="N36" s="145"/>
    </row>
    <row r="37" spans="2:14" ht="10.8" customHeight="1" x14ac:dyDescent="0.45">
      <c r="B37" s="109"/>
      <c r="C37" s="91"/>
      <c r="D37" s="101" t="e">
        <f>VLOOKUP($N$16,入力シート!$A$3:$U$52,6)</f>
        <v>#N/A</v>
      </c>
      <c r="E37" s="94" t="e">
        <f>VLOOKUP($N$16,入力シート!$A$3:$U$52,5)</f>
        <v>#N/A</v>
      </c>
      <c r="F37" s="97" t="e">
        <f>VLOOKUP($N$16,入力シート!$A$3:$U$52,5)</f>
        <v>#N/A</v>
      </c>
      <c r="G37" s="94" t="e">
        <f>VLOOKUP($N$16,入力シート!$A$3:$U$52,5)</f>
        <v>#N/A</v>
      </c>
      <c r="H37" s="102" t="e">
        <f>VLOOKUP($N$16,入力シート!$A$3:$U$52,5)</f>
        <v>#N/A</v>
      </c>
      <c r="I37" s="103" t="e">
        <f>VLOOKUP($N$16,入力シート!$A$3:$U$52,5)</f>
        <v>#N/A</v>
      </c>
      <c r="J37" s="102" t="e">
        <f>VLOOKUP($N$16,入力シート!$A$3:$U$52,5)</f>
        <v>#N/A</v>
      </c>
      <c r="K37" s="106" t="e">
        <f>VLOOKUP($N$16,入力シート!$A$3:$U$52,5)</f>
        <v>#N/A</v>
      </c>
      <c r="N37" s="145"/>
    </row>
    <row r="38" spans="2:14" ht="10.8" customHeight="1" x14ac:dyDescent="0.45">
      <c r="B38" s="109"/>
      <c r="C38" s="92"/>
      <c r="D38" s="25" t="str">
        <f>IFERROR(IF(VLOOKUP($N35,入力シート!$A$3:$U$52,8)=0,"",VLOOKUP($N35,入力シート!$A$3:$U$52,8)),"")</f>
        <v/>
      </c>
      <c r="E38" s="95" t="e">
        <f>VLOOKUP($N$16,入力シート!$A$3:$U$52,6)</f>
        <v>#N/A</v>
      </c>
      <c r="F38" s="98" t="e">
        <f>VLOOKUP($N$16,入力シート!$A$3:$U$52,6)</f>
        <v>#N/A</v>
      </c>
      <c r="G38" s="95" t="e">
        <f>VLOOKUP($N$16,入力シート!$A$3:$U$52,6)</f>
        <v>#N/A</v>
      </c>
      <c r="H38" s="71" t="s">
        <v>170</v>
      </c>
      <c r="I38" s="65" t="str">
        <f>IFERROR(VLOOKUP($N35,入力シート!$A$3:$U$52,20)&amp;"","")</f>
        <v/>
      </c>
      <c r="J38" s="80" t="s">
        <v>172</v>
      </c>
      <c r="K38" s="66" t="str">
        <f>IFERROR(VLOOKUP($N35,入力シート!$A$3:$U$52,21)&amp;"","")</f>
        <v/>
      </c>
      <c r="N38" s="145"/>
    </row>
    <row r="39" spans="2:14" ht="10.8" customHeight="1" x14ac:dyDescent="0.45">
      <c r="B39" s="109"/>
      <c r="C39" s="90">
        <v>4</v>
      </c>
      <c r="D39" s="81" t="str">
        <f>IFERROR(VLOOKUP($N39,入力シート!$A$3:$U$52,6)&amp;"","")</f>
        <v/>
      </c>
      <c r="E39" s="93" t="str">
        <f>IFERROR(VLOOKUP($N39,入力シート!$A$3:$U$52,7)&amp;"","")</f>
        <v/>
      </c>
      <c r="F39" s="96" t="str">
        <f>IFERROR(VLOOKUP($N39,入力シート!$A$3:$U$52,11)&amp;"","")</f>
        <v/>
      </c>
      <c r="G39" s="93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5"/>
    </row>
    <row r="40" spans="2:14" ht="10.8" customHeight="1" x14ac:dyDescent="0.45">
      <c r="B40" s="109"/>
      <c r="C40" s="91"/>
      <c r="D40" s="100" t="str">
        <f>IFERROR(VLOOKUP($N39,入力シート!$A$3:$U$52,5)&amp;"","")</f>
        <v/>
      </c>
      <c r="E40" s="94" t="e">
        <f>VLOOKUP($N$16,入力シート!$A$3:$U$52,6)</f>
        <v>#N/A</v>
      </c>
      <c r="F40" s="97" t="e">
        <f>VLOOKUP($N$16,入力シート!$A$3:$U$52,6)</f>
        <v>#N/A</v>
      </c>
      <c r="G40" s="94" t="e">
        <f>VLOOKUP($N$16,入力シート!$A$3:$U$52,6)</f>
        <v>#N/A</v>
      </c>
      <c r="H40" s="102" t="str">
        <f>IFERROR(VLOOKUP($N39,入力シート!$A$3:$U$52,15)&amp;"","")</f>
        <v/>
      </c>
      <c r="I40" s="103" t="e">
        <f>VLOOKUP($N$16,入力シート!$A$3:$U$52,6)</f>
        <v>#N/A</v>
      </c>
      <c r="J40" s="102" t="str">
        <f>IFERROR(VLOOKUP($N39,入力シート!$A$3:$U$52,18)&amp;"","")</f>
        <v/>
      </c>
      <c r="K40" s="106" t="e">
        <f>VLOOKUP($N$16,入力シート!$A$3:$U$52,6)</f>
        <v>#N/A</v>
      </c>
      <c r="N40" s="145"/>
    </row>
    <row r="41" spans="2:14" ht="10.8" customHeight="1" x14ac:dyDescent="0.45">
      <c r="B41" s="109"/>
      <c r="C41" s="91"/>
      <c r="D41" s="101" t="e">
        <f>VLOOKUP($N$16,入力シート!$A$3:$U$52,6)</f>
        <v>#N/A</v>
      </c>
      <c r="E41" s="94" t="e">
        <f>VLOOKUP($N$16,入力シート!$A$3:$U$52,5)</f>
        <v>#N/A</v>
      </c>
      <c r="F41" s="97" t="e">
        <f>VLOOKUP($N$16,入力シート!$A$3:$U$52,5)</f>
        <v>#N/A</v>
      </c>
      <c r="G41" s="94" t="e">
        <f>VLOOKUP($N$16,入力シート!$A$3:$U$52,5)</f>
        <v>#N/A</v>
      </c>
      <c r="H41" s="104" t="e">
        <f>VLOOKUP($N$16,入力シート!$A$3:$U$52,5)</f>
        <v>#N/A</v>
      </c>
      <c r="I41" s="105" t="e">
        <f>VLOOKUP($N$16,入力シート!$A$3:$U$52,5)</f>
        <v>#N/A</v>
      </c>
      <c r="J41" s="104" t="e">
        <f>VLOOKUP($N$16,入力シート!$A$3:$U$52,5)</f>
        <v>#N/A</v>
      </c>
      <c r="K41" s="107" t="e">
        <f>VLOOKUP($N$16,入力シート!$A$3:$U$52,5)</f>
        <v>#N/A</v>
      </c>
      <c r="N41" s="145"/>
    </row>
    <row r="42" spans="2:14" ht="10.8" customHeight="1" x14ac:dyDescent="0.45">
      <c r="B42" s="109"/>
      <c r="C42" s="92"/>
      <c r="D42" s="25" t="str">
        <f>IFERROR(IF(VLOOKUP($N39,入力シート!$A$3:$U$52,8)=0,"",VLOOKUP($N39,入力シート!$A$3:$U$52,8)),"")</f>
        <v/>
      </c>
      <c r="E42" s="95" t="e">
        <f>VLOOKUP($N$16,入力シート!$A$3:$U$52,6)</f>
        <v>#N/A</v>
      </c>
      <c r="F42" s="98" t="e">
        <f>VLOOKUP($N$16,入力シート!$A$3:$U$52,6)</f>
        <v>#N/A</v>
      </c>
      <c r="G42" s="95" t="e">
        <f>VLOOKUP($N$16,入力シート!$A$3:$U$52,6)</f>
        <v>#N/A</v>
      </c>
      <c r="H42" s="28" t="s">
        <v>170</v>
      </c>
      <c r="I42" s="67" t="str">
        <f>IFERROR(VLOOKUP($N39,入力シート!$A$3:$U$52,20)&amp;"","")</f>
        <v/>
      </c>
      <c r="J42" s="29" t="s">
        <v>172</v>
      </c>
      <c r="K42" s="26" t="str">
        <f>IFERROR(VLOOKUP($N39,入力シート!$A$3:$U$52,21)&amp;"","")</f>
        <v/>
      </c>
      <c r="N42" s="145"/>
    </row>
    <row r="43" spans="2:14" ht="10.8" customHeight="1" x14ac:dyDescent="0.45">
      <c r="B43" s="109"/>
      <c r="C43" s="91">
        <v>5</v>
      </c>
      <c r="D43" s="81" t="str">
        <f>IFERROR(VLOOKUP($N43,入力シート!$A$3:$U$52,6)&amp;"","")</f>
        <v/>
      </c>
      <c r="E43" s="93" t="str">
        <f>IFERROR(VLOOKUP($N43,入力シート!$A$3:$U$52,7)&amp;"","")</f>
        <v/>
      </c>
      <c r="F43" s="96" t="str">
        <f>IFERROR(VLOOKUP($N43,入力シート!$A$3:$U$52,11)&amp;"","")</f>
        <v/>
      </c>
      <c r="G43" s="93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5"/>
    </row>
    <row r="44" spans="2:14" ht="10.8" customHeight="1" x14ac:dyDescent="0.45">
      <c r="B44" s="109"/>
      <c r="C44" s="91"/>
      <c r="D44" s="100" t="str">
        <f>IFERROR(VLOOKUP($N43,入力シート!$A$3:$U$52,5)&amp;"","")</f>
        <v/>
      </c>
      <c r="E44" s="94" t="e">
        <f>VLOOKUP($N$16,入力シート!$A$3:$U$52,6)</f>
        <v>#N/A</v>
      </c>
      <c r="F44" s="97" t="e">
        <f>VLOOKUP($N$16,入力シート!$A$3:$U$52,6)</f>
        <v>#N/A</v>
      </c>
      <c r="G44" s="94" t="e">
        <f>VLOOKUP($N$16,入力シート!$A$3:$U$52,6)</f>
        <v>#N/A</v>
      </c>
      <c r="H44" s="102" t="str">
        <f>IFERROR(VLOOKUP($N43,入力シート!$A$3:$U$52,15)&amp;"","")</f>
        <v/>
      </c>
      <c r="I44" s="103" t="e">
        <f>VLOOKUP($N$16,入力シート!$A$3:$U$52,6)</f>
        <v>#N/A</v>
      </c>
      <c r="J44" s="102" t="str">
        <f>IFERROR(VLOOKUP($N43,入力シート!$A$3:$U$52,18)&amp;"","")</f>
        <v/>
      </c>
      <c r="K44" s="106" t="e">
        <f>VLOOKUP($N$16,入力シート!$A$3:$U$52,6)</f>
        <v>#N/A</v>
      </c>
      <c r="N44" s="145"/>
    </row>
    <row r="45" spans="2:14" ht="10.8" customHeight="1" x14ac:dyDescent="0.45">
      <c r="B45" s="109"/>
      <c r="C45" s="91"/>
      <c r="D45" s="101" t="e">
        <f>VLOOKUP($N$16,入力シート!$A$3:$U$52,6)</f>
        <v>#N/A</v>
      </c>
      <c r="E45" s="94" t="e">
        <f>VLOOKUP($N$16,入力シート!$A$3:$U$52,5)</f>
        <v>#N/A</v>
      </c>
      <c r="F45" s="97" t="e">
        <f>VLOOKUP($N$16,入力シート!$A$3:$U$52,5)</f>
        <v>#N/A</v>
      </c>
      <c r="G45" s="94" t="e">
        <f>VLOOKUP($N$16,入力シート!$A$3:$U$52,5)</f>
        <v>#N/A</v>
      </c>
      <c r="H45" s="102" t="e">
        <f>VLOOKUP($N$16,入力シート!$A$3:$U$52,5)</f>
        <v>#N/A</v>
      </c>
      <c r="I45" s="103" t="e">
        <f>VLOOKUP($N$16,入力シート!$A$3:$U$52,5)</f>
        <v>#N/A</v>
      </c>
      <c r="J45" s="102" t="e">
        <f>VLOOKUP($N$16,入力シート!$A$3:$U$52,5)</f>
        <v>#N/A</v>
      </c>
      <c r="K45" s="106" t="e">
        <f>VLOOKUP($N$16,入力シート!$A$3:$U$52,5)</f>
        <v>#N/A</v>
      </c>
      <c r="N45" s="145"/>
    </row>
    <row r="46" spans="2:14" ht="10.8" customHeight="1" x14ac:dyDescent="0.45">
      <c r="B46" s="109"/>
      <c r="C46" s="92"/>
      <c r="D46" s="25" t="str">
        <f>IFERROR(IF(VLOOKUP($N43,入力シート!$A$3:$U$52,8)=0,"",VLOOKUP($N43,入力シート!$A$3:$U$52,8)),"")</f>
        <v/>
      </c>
      <c r="E46" s="95" t="e">
        <f>VLOOKUP($N$16,入力シート!$A$3:$U$52,6)</f>
        <v>#N/A</v>
      </c>
      <c r="F46" s="98" t="e">
        <f>VLOOKUP($N$16,入力シート!$A$3:$U$52,6)</f>
        <v>#N/A</v>
      </c>
      <c r="G46" s="95" t="e">
        <f>VLOOKUP($N$16,入力シート!$A$3:$U$52,6)</f>
        <v>#N/A</v>
      </c>
      <c r="H46" s="71" t="s">
        <v>170</v>
      </c>
      <c r="I46" s="65" t="str">
        <f>IFERROR(VLOOKUP($N43,入力シート!$A$3:$U$52,20)&amp;"","")</f>
        <v/>
      </c>
      <c r="J46" s="80" t="s">
        <v>172</v>
      </c>
      <c r="K46" s="66" t="str">
        <f>IFERROR(VLOOKUP($N43,入力シート!$A$3:$U$52,21)&amp;"","")</f>
        <v/>
      </c>
      <c r="N46" s="145"/>
    </row>
    <row r="47" spans="2:14" ht="10.8" customHeight="1" x14ac:dyDescent="0.45">
      <c r="B47" s="109"/>
      <c r="C47" s="90">
        <v>6</v>
      </c>
      <c r="D47" s="81" t="str">
        <f>IFERROR(VLOOKUP($N47,入力シート!$A$3:$U$52,6)&amp;"","")</f>
        <v/>
      </c>
      <c r="E47" s="93" t="str">
        <f>IFERROR(VLOOKUP($N47,入力シート!$A$3:$U$52,7)&amp;"","")</f>
        <v/>
      </c>
      <c r="F47" s="96" t="str">
        <f>IFERROR(VLOOKUP($N47,入力シート!$A$3:$U$52,11)&amp;"","")</f>
        <v/>
      </c>
      <c r="G47" s="93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5"/>
    </row>
    <row r="48" spans="2:14" ht="10.8" customHeight="1" x14ac:dyDescent="0.45">
      <c r="B48" s="109"/>
      <c r="C48" s="91"/>
      <c r="D48" s="100" t="str">
        <f>IFERROR(VLOOKUP($N47,入力シート!$A$3:$U$52,5)&amp;"","")</f>
        <v/>
      </c>
      <c r="E48" s="94" t="e">
        <f>VLOOKUP($N$16,入力シート!$A$3:$U$52,6)</f>
        <v>#N/A</v>
      </c>
      <c r="F48" s="97" t="e">
        <f>VLOOKUP($N$16,入力シート!$A$3:$U$52,6)</f>
        <v>#N/A</v>
      </c>
      <c r="G48" s="94" t="e">
        <f>VLOOKUP($N$16,入力シート!$A$3:$U$52,6)</f>
        <v>#N/A</v>
      </c>
      <c r="H48" s="102" t="str">
        <f>IFERROR(VLOOKUP($N47,入力シート!$A$3:$U$52,15)&amp;"","")</f>
        <v/>
      </c>
      <c r="I48" s="103" t="e">
        <f>VLOOKUP($N$16,入力シート!$A$3:$U$52,6)</f>
        <v>#N/A</v>
      </c>
      <c r="J48" s="102" t="str">
        <f>IFERROR(VLOOKUP($N47,入力シート!$A$3:$U$52,18)&amp;"","")</f>
        <v/>
      </c>
      <c r="K48" s="106" t="e">
        <f>VLOOKUP($N$16,入力シート!$A$3:$U$52,6)</f>
        <v>#N/A</v>
      </c>
      <c r="N48" s="145"/>
    </row>
    <row r="49" spans="2:14" ht="10.8" customHeight="1" x14ac:dyDescent="0.45">
      <c r="B49" s="109"/>
      <c r="C49" s="91"/>
      <c r="D49" s="101" t="e">
        <f>VLOOKUP($N$16,入力シート!$A$3:$U$52,6)</f>
        <v>#N/A</v>
      </c>
      <c r="E49" s="94" t="e">
        <f>VLOOKUP($N$16,入力シート!$A$3:$U$52,5)</f>
        <v>#N/A</v>
      </c>
      <c r="F49" s="97" t="e">
        <f>VLOOKUP($N$16,入力シート!$A$3:$U$52,5)</f>
        <v>#N/A</v>
      </c>
      <c r="G49" s="94" t="e">
        <f>VLOOKUP($N$16,入力シート!$A$3:$U$52,5)</f>
        <v>#N/A</v>
      </c>
      <c r="H49" s="104" t="e">
        <f>VLOOKUP($N$16,入力シート!$A$3:$U$52,5)</f>
        <v>#N/A</v>
      </c>
      <c r="I49" s="105" t="e">
        <f>VLOOKUP($N$16,入力シート!$A$3:$U$52,5)</f>
        <v>#N/A</v>
      </c>
      <c r="J49" s="104" t="e">
        <f>VLOOKUP($N$16,入力シート!$A$3:$U$52,5)</f>
        <v>#N/A</v>
      </c>
      <c r="K49" s="107" t="e">
        <f>VLOOKUP($N$16,入力シート!$A$3:$U$52,5)</f>
        <v>#N/A</v>
      </c>
      <c r="N49" s="145"/>
    </row>
    <row r="50" spans="2:14" ht="10.8" customHeight="1" x14ac:dyDescent="0.45">
      <c r="B50" s="109"/>
      <c r="C50" s="92"/>
      <c r="D50" s="25" t="str">
        <f>IFERROR(IF(VLOOKUP($N47,入力シート!$A$3:$U$52,8)=0,"",VLOOKUP($N47,入力シート!$A$3:$U$52,8)),"")</f>
        <v/>
      </c>
      <c r="E50" s="95" t="e">
        <f>VLOOKUP($N$16,入力シート!$A$3:$U$52,6)</f>
        <v>#N/A</v>
      </c>
      <c r="F50" s="98" t="e">
        <f>VLOOKUP($N$16,入力シート!$A$3:$U$52,6)</f>
        <v>#N/A</v>
      </c>
      <c r="G50" s="95" t="e">
        <f>VLOOKUP($N$16,入力シート!$A$3:$U$52,6)</f>
        <v>#N/A</v>
      </c>
      <c r="H50" s="28" t="s">
        <v>170</v>
      </c>
      <c r="I50" s="67" t="str">
        <f>IFERROR(VLOOKUP($N47,入力シート!$A$3:$U$52,20)&amp;"","")</f>
        <v/>
      </c>
      <c r="J50" s="29" t="s">
        <v>172</v>
      </c>
      <c r="K50" s="26" t="str">
        <f>IFERROR(VLOOKUP($N47,入力シート!$A$3:$U$52,21)&amp;"","")</f>
        <v/>
      </c>
      <c r="N50" s="145"/>
    </row>
    <row r="51" spans="2:14" ht="10.8" customHeight="1" x14ac:dyDescent="0.45">
      <c r="B51" s="109"/>
      <c r="C51" s="91">
        <v>7</v>
      </c>
      <c r="D51" s="81" t="str">
        <f>IFERROR(VLOOKUP($N51,入力シート!$A$3:$U$52,6)&amp;"","")</f>
        <v/>
      </c>
      <c r="E51" s="93" t="str">
        <f>IFERROR(VLOOKUP($N51,入力シート!$A$3:$U$52,7)&amp;"","")</f>
        <v/>
      </c>
      <c r="F51" s="96" t="str">
        <f>IFERROR(VLOOKUP($N51,入力シート!$A$3:$U$52,11)&amp;"","")</f>
        <v/>
      </c>
      <c r="G51" s="93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5"/>
    </row>
    <row r="52" spans="2:14" ht="10.8" customHeight="1" x14ac:dyDescent="0.45">
      <c r="B52" s="109"/>
      <c r="C52" s="91"/>
      <c r="D52" s="100" t="str">
        <f>IFERROR(VLOOKUP($N51,入力シート!$A$3:$U$52,5)&amp;"","")</f>
        <v/>
      </c>
      <c r="E52" s="94" t="e">
        <f>VLOOKUP($N$16,入力シート!$A$3:$U$52,6)</f>
        <v>#N/A</v>
      </c>
      <c r="F52" s="97" t="e">
        <f>VLOOKUP($N$16,入力シート!$A$3:$U$52,6)</f>
        <v>#N/A</v>
      </c>
      <c r="G52" s="94" t="e">
        <f>VLOOKUP($N$16,入力シート!$A$3:$U$52,6)</f>
        <v>#N/A</v>
      </c>
      <c r="H52" s="102" t="str">
        <f>IFERROR(VLOOKUP($N51,入力シート!$A$3:$U$52,15)&amp;"","")</f>
        <v/>
      </c>
      <c r="I52" s="103" t="e">
        <f>VLOOKUP($N$16,入力シート!$A$3:$U$52,6)</f>
        <v>#N/A</v>
      </c>
      <c r="J52" s="102" t="str">
        <f>IFERROR(VLOOKUP($N51,入力シート!$A$3:$U$52,18)&amp;"","")</f>
        <v/>
      </c>
      <c r="K52" s="106" t="e">
        <f>VLOOKUP($N$16,入力シート!$A$3:$U$52,6)</f>
        <v>#N/A</v>
      </c>
      <c r="N52" s="145"/>
    </row>
    <row r="53" spans="2:14" ht="10.8" customHeight="1" x14ac:dyDescent="0.45">
      <c r="B53" s="109"/>
      <c r="C53" s="91"/>
      <c r="D53" s="101" t="e">
        <f>VLOOKUP($N$16,入力シート!$A$3:$U$52,6)</f>
        <v>#N/A</v>
      </c>
      <c r="E53" s="94" t="e">
        <f>VLOOKUP($N$16,入力シート!$A$3:$U$52,5)</f>
        <v>#N/A</v>
      </c>
      <c r="F53" s="97" t="e">
        <f>VLOOKUP($N$16,入力シート!$A$3:$U$52,5)</f>
        <v>#N/A</v>
      </c>
      <c r="G53" s="94" t="e">
        <f>VLOOKUP($N$16,入力シート!$A$3:$U$52,5)</f>
        <v>#N/A</v>
      </c>
      <c r="H53" s="102" t="e">
        <f>VLOOKUP($N$16,入力シート!$A$3:$U$52,5)</f>
        <v>#N/A</v>
      </c>
      <c r="I53" s="103" t="e">
        <f>VLOOKUP($N$16,入力シート!$A$3:$U$52,5)</f>
        <v>#N/A</v>
      </c>
      <c r="J53" s="102" t="e">
        <f>VLOOKUP($N$16,入力シート!$A$3:$U$52,5)</f>
        <v>#N/A</v>
      </c>
      <c r="K53" s="106" t="e">
        <f>VLOOKUP($N$16,入力シート!$A$3:$U$52,5)</f>
        <v>#N/A</v>
      </c>
      <c r="N53" s="145"/>
    </row>
    <row r="54" spans="2:14" ht="10.8" customHeight="1" x14ac:dyDescent="0.45">
      <c r="B54" s="109"/>
      <c r="C54" s="92"/>
      <c r="D54" s="25" t="str">
        <f>IFERROR(IF(VLOOKUP($N51,入力シート!$A$3:$U$52,8)=0,"",VLOOKUP($N51,入力シート!$A$3:$U$52,8)),"")</f>
        <v/>
      </c>
      <c r="E54" s="95" t="e">
        <f>VLOOKUP($N$16,入力シート!$A$3:$U$52,6)</f>
        <v>#N/A</v>
      </c>
      <c r="F54" s="98" t="e">
        <f>VLOOKUP($N$16,入力シート!$A$3:$U$52,6)</f>
        <v>#N/A</v>
      </c>
      <c r="G54" s="95" t="e">
        <f>VLOOKUP($N$16,入力シート!$A$3:$U$52,6)</f>
        <v>#N/A</v>
      </c>
      <c r="H54" s="71" t="s">
        <v>170</v>
      </c>
      <c r="I54" s="65" t="str">
        <f>IFERROR(VLOOKUP($N51,入力シート!$A$3:$U$52,20)&amp;"","")</f>
        <v/>
      </c>
      <c r="J54" s="80" t="s">
        <v>172</v>
      </c>
      <c r="K54" s="66" t="str">
        <f>IFERROR(VLOOKUP($N51,入力シート!$A$3:$U$52,21)&amp;"","")</f>
        <v/>
      </c>
      <c r="N54" s="145"/>
    </row>
    <row r="55" spans="2:14" ht="10.8" customHeight="1" x14ac:dyDescent="0.45">
      <c r="B55" s="109"/>
      <c r="C55" s="90">
        <v>8</v>
      </c>
      <c r="D55" s="81" t="str">
        <f>IFERROR(VLOOKUP($N55,入力シート!$A$3:$U$52,6)&amp;"","")</f>
        <v/>
      </c>
      <c r="E55" s="93" t="str">
        <f>IFERROR(VLOOKUP($N55,入力シート!$A$3:$U$52,7)&amp;"","")</f>
        <v/>
      </c>
      <c r="F55" s="96" t="str">
        <f>IFERROR(VLOOKUP($N55,入力シート!$A$3:$U$52,11)&amp;"","")</f>
        <v/>
      </c>
      <c r="G55" s="93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5"/>
    </row>
    <row r="56" spans="2:14" ht="10.8" customHeight="1" x14ac:dyDescent="0.45">
      <c r="B56" s="109"/>
      <c r="C56" s="91"/>
      <c r="D56" s="100" t="str">
        <f>IFERROR(VLOOKUP($N55,入力シート!$A$3:$U$52,5)&amp;"","")</f>
        <v/>
      </c>
      <c r="E56" s="94" t="e">
        <f>VLOOKUP($N$16,入力シート!$A$3:$U$52,6)</f>
        <v>#N/A</v>
      </c>
      <c r="F56" s="97" t="e">
        <f>VLOOKUP($N$16,入力シート!$A$3:$U$52,6)</f>
        <v>#N/A</v>
      </c>
      <c r="G56" s="94" t="e">
        <f>VLOOKUP($N$16,入力シート!$A$3:$U$52,6)</f>
        <v>#N/A</v>
      </c>
      <c r="H56" s="102" t="str">
        <f>IFERROR(VLOOKUP($N55,入力シート!$A$3:$U$52,15)&amp;"","")</f>
        <v/>
      </c>
      <c r="I56" s="103" t="e">
        <f>VLOOKUP($N$16,入力シート!$A$3:$U$52,6)</f>
        <v>#N/A</v>
      </c>
      <c r="J56" s="102" t="str">
        <f>IFERROR(VLOOKUP($N55,入力シート!$A$3:$U$52,18)&amp;"","")</f>
        <v/>
      </c>
      <c r="K56" s="106" t="e">
        <f>VLOOKUP($N$16,入力シート!$A$3:$U$52,6)</f>
        <v>#N/A</v>
      </c>
      <c r="N56" s="145"/>
    </row>
    <row r="57" spans="2:14" ht="10.8" customHeight="1" x14ac:dyDescent="0.45">
      <c r="B57" s="109"/>
      <c r="C57" s="91"/>
      <c r="D57" s="101" t="e">
        <f>VLOOKUP($N$16,入力シート!$A$3:$U$52,6)</f>
        <v>#N/A</v>
      </c>
      <c r="E57" s="94" t="e">
        <f>VLOOKUP($N$16,入力シート!$A$3:$U$52,5)</f>
        <v>#N/A</v>
      </c>
      <c r="F57" s="97" t="e">
        <f>VLOOKUP($N$16,入力シート!$A$3:$U$52,5)</f>
        <v>#N/A</v>
      </c>
      <c r="G57" s="94" t="e">
        <f>VLOOKUP($N$16,入力シート!$A$3:$U$52,5)</f>
        <v>#N/A</v>
      </c>
      <c r="H57" s="104" t="e">
        <f>VLOOKUP($N$16,入力シート!$A$3:$U$52,5)</f>
        <v>#N/A</v>
      </c>
      <c r="I57" s="105" t="e">
        <f>VLOOKUP($N$16,入力シート!$A$3:$U$52,5)</f>
        <v>#N/A</v>
      </c>
      <c r="J57" s="104" t="e">
        <f>VLOOKUP($N$16,入力シート!$A$3:$U$52,5)</f>
        <v>#N/A</v>
      </c>
      <c r="K57" s="107" t="e">
        <f>VLOOKUP($N$16,入力シート!$A$3:$U$52,5)</f>
        <v>#N/A</v>
      </c>
      <c r="N57" s="145"/>
    </row>
    <row r="58" spans="2:14" ht="10.8" customHeight="1" x14ac:dyDescent="0.45">
      <c r="B58" s="109"/>
      <c r="C58" s="92"/>
      <c r="D58" s="25" t="str">
        <f>IFERROR(IF(VLOOKUP($N55,入力シート!$A$3:$U$52,8)=0,"",VLOOKUP($N55,入力シート!$A$3:$U$52,8)),"")</f>
        <v/>
      </c>
      <c r="E58" s="95" t="e">
        <f>VLOOKUP($N$16,入力シート!$A$3:$U$52,6)</f>
        <v>#N/A</v>
      </c>
      <c r="F58" s="98" t="e">
        <f>VLOOKUP($N$16,入力シート!$A$3:$U$52,6)</f>
        <v>#N/A</v>
      </c>
      <c r="G58" s="95" t="e">
        <f>VLOOKUP($N$16,入力シート!$A$3:$U$52,6)</f>
        <v>#N/A</v>
      </c>
      <c r="H58" s="28" t="s">
        <v>170</v>
      </c>
      <c r="I58" s="67" t="str">
        <f>IFERROR(VLOOKUP($N55,入力シート!$A$3:$U$52,20)&amp;"","")</f>
        <v/>
      </c>
      <c r="J58" s="29" t="s">
        <v>172</v>
      </c>
      <c r="K58" s="26" t="str">
        <f>IFERROR(VLOOKUP($N55,入力シート!$A$3:$U$52,21)&amp;"","")</f>
        <v/>
      </c>
      <c r="N58" s="145"/>
    </row>
    <row r="59" spans="2:14" ht="10.8" customHeight="1" x14ac:dyDescent="0.45">
      <c r="B59" s="109"/>
      <c r="C59" s="91">
        <v>9</v>
      </c>
      <c r="D59" s="81" t="str">
        <f>IFERROR(VLOOKUP($N59,入力シート!$A$3:$U$52,6)&amp;"","")</f>
        <v/>
      </c>
      <c r="E59" s="93" t="str">
        <f>IFERROR(VLOOKUP($N59,入力シート!$A$3:$U$52,7)&amp;"","")</f>
        <v/>
      </c>
      <c r="F59" s="96" t="str">
        <f>IFERROR(VLOOKUP($N59,入力シート!$A$3:$U$52,11)&amp;"","")</f>
        <v/>
      </c>
      <c r="G59" s="93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5"/>
    </row>
    <row r="60" spans="2:14" ht="10.8" customHeight="1" x14ac:dyDescent="0.45">
      <c r="B60" s="109"/>
      <c r="C60" s="91"/>
      <c r="D60" s="100" t="str">
        <f>IFERROR(VLOOKUP($N59,入力シート!$A$3:$U$52,5)&amp;"","")</f>
        <v/>
      </c>
      <c r="E60" s="94" t="e">
        <f>VLOOKUP($N$16,入力シート!$A$3:$U$52,6)</f>
        <v>#N/A</v>
      </c>
      <c r="F60" s="97" t="e">
        <f>VLOOKUP($N$16,入力シート!$A$3:$U$52,6)</f>
        <v>#N/A</v>
      </c>
      <c r="G60" s="94" t="e">
        <f>VLOOKUP($N$16,入力シート!$A$3:$U$52,6)</f>
        <v>#N/A</v>
      </c>
      <c r="H60" s="102" t="str">
        <f>IFERROR(VLOOKUP($N59,入力シート!$A$3:$U$52,15)&amp;"","")</f>
        <v/>
      </c>
      <c r="I60" s="103" t="e">
        <f>VLOOKUP($N$16,入力シート!$A$3:$U$52,6)</f>
        <v>#N/A</v>
      </c>
      <c r="J60" s="102" t="str">
        <f>IFERROR(VLOOKUP($N59,入力シート!$A$3:$U$52,18)&amp;"","")</f>
        <v/>
      </c>
      <c r="K60" s="106" t="e">
        <f>VLOOKUP($N$16,入力シート!$A$3:$U$52,6)</f>
        <v>#N/A</v>
      </c>
      <c r="N60" s="145"/>
    </row>
    <row r="61" spans="2:14" ht="10.8" customHeight="1" x14ac:dyDescent="0.45">
      <c r="B61" s="109"/>
      <c r="C61" s="91"/>
      <c r="D61" s="101" t="e">
        <f>VLOOKUP($N$16,入力シート!$A$3:$U$52,6)</f>
        <v>#N/A</v>
      </c>
      <c r="E61" s="94" t="e">
        <f>VLOOKUP($N$16,入力シート!$A$3:$U$52,5)</f>
        <v>#N/A</v>
      </c>
      <c r="F61" s="97" t="e">
        <f>VLOOKUP($N$16,入力シート!$A$3:$U$52,5)</f>
        <v>#N/A</v>
      </c>
      <c r="G61" s="94" t="e">
        <f>VLOOKUP($N$16,入力シート!$A$3:$U$52,5)</f>
        <v>#N/A</v>
      </c>
      <c r="H61" s="102" t="e">
        <f>VLOOKUP($N$16,入力シート!$A$3:$U$52,5)</f>
        <v>#N/A</v>
      </c>
      <c r="I61" s="103" t="e">
        <f>VLOOKUP($N$16,入力シート!$A$3:$U$52,5)</f>
        <v>#N/A</v>
      </c>
      <c r="J61" s="102" t="e">
        <f>VLOOKUP($N$16,入力シート!$A$3:$U$52,5)</f>
        <v>#N/A</v>
      </c>
      <c r="K61" s="106" t="e">
        <f>VLOOKUP($N$16,入力シート!$A$3:$U$52,5)</f>
        <v>#N/A</v>
      </c>
      <c r="N61" s="145"/>
    </row>
    <row r="62" spans="2:14" ht="10.8" customHeight="1" x14ac:dyDescent="0.45">
      <c r="B62" s="109"/>
      <c r="C62" s="92"/>
      <c r="D62" s="25" t="str">
        <f>IFERROR(IF(VLOOKUP($N59,入力シート!$A$3:$U$52,8)=0,"",VLOOKUP($N59,入力シート!$A$3:$U$52,8)),"")</f>
        <v/>
      </c>
      <c r="E62" s="95" t="e">
        <f>VLOOKUP($N$16,入力シート!$A$3:$U$52,6)</f>
        <v>#N/A</v>
      </c>
      <c r="F62" s="98" t="e">
        <f>VLOOKUP($N$16,入力シート!$A$3:$U$52,6)</f>
        <v>#N/A</v>
      </c>
      <c r="G62" s="95" t="e">
        <f>VLOOKUP($N$16,入力シート!$A$3:$U$52,6)</f>
        <v>#N/A</v>
      </c>
      <c r="H62" s="71" t="s">
        <v>170</v>
      </c>
      <c r="I62" s="65" t="str">
        <f>IFERROR(VLOOKUP($N59,入力シート!$A$3:$U$52,20)&amp;"","")</f>
        <v/>
      </c>
      <c r="J62" s="80" t="s">
        <v>172</v>
      </c>
      <c r="K62" s="66" t="str">
        <f>IFERROR(VLOOKUP($N59,入力シート!$A$3:$U$52,21)&amp;"","")</f>
        <v/>
      </c>
      <c r="N62" s="145"/>
    </row>
    <row r="63" spans="2:14" ht="10.8" customHeight="1" x14ac:dyDescent="0.45">
      <c r="B63" s="109"/>
      <c r="C63" s="90">
        <v>10</v>
      </c>
      <c r="D63" s="81" t="str">
        <f>IFERROR(VLOOKUP($N63,入力シート!$A$3:$U$52,6)&amp;"","")</f>
        <v/>
      </c>
      <c r="E63" s="93" t="str">
        <f>IFERROR(VLOOKUP($N63,入力シート!$A$3:$U$52,7)&amp;"","")</f>
        <v/>
      </c>
      <c r="F63" s="96" t="str">
        <f>IFERROR(VLOOKUP($N63,入力シート!$A$3:$U$52,11)&amp;"","")</f>
        <v/>
      </c>
      <c r="G63" s="93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5"/>
    </row>
    <row r="64" spans="2:14" ht="10.8" customHeight="1" x14ac:dyDescent="0.45">
      <c r="B64" s="109"/>
      <c r="C64" s="91"/>
      <c r="D64" s="100" t="str">
        <f>IFERROR(VLOOKUP($N63,入力シート!$A$3:$U$52,5)&amp;"","")</f>
        <v/>
      </c>
      <c r="E64" s="94" t="e">
        <f>VLOOKUP($N$16,入力シート!$A$3:$U$52,6)</f>
        <v>#N/A</v>
      </c>
      <c r="F64" s="97" t="e">
        <f>VLOOKUP($N$16,入力シート!$A$3:$U$52,6)</f>
        <v>#N/A</v>
      </c>
      <c r="G64" s="94" t="e">
        <f>VLOOKUP($N$16,入力シート!$A$3:$U$52,6)</f>
        <v>#N/A</v>
      </c>
      <c r="H64" s="102" t="str">
        <f>IFERROR(VLOOKUP($N63,入力シート!$A$3:$U$52,15)&amp;"","")</f>
        <v/>
      </c>
      <c r="I64" s="103" t="e">
        <f>VLOOKUP($N$16,入力シート!$A$3:$U$52,6)</f>
        <v>#N/A</v>
      </c>
      <c r="J64" s="102" t="str">
        <f>IFERROR(VLOOKUP($N63,入力シート!$A$3:$U$52,18)&amp;"","")</f>
        <v/>
      </c>
      <c r="K64" s="106" t="e">
        <f>VLOOKUP($N$16,入力シート!$A$3:$U$52,6)</f>
        <v>#N/A</v>
      </c>
      <c r="N64" s="145"/>
    </row>
    <row r="65" spans="2:14" ht="10.8" customHeight="1" x14ac:dyDescent="0.45">
      <c r="B65" s="109"/>
      <c r="C65" s="91"/>
      <c r="D65" s="101" t="e">
        <f>VLOOKUP($N$16,入力シート!$A$3:$U$52,6)</f>
        <v>#N/A</v>
      </c>
      <c r="E65" s="94" t="e">
        <f>VLOOKUP($N$16,入力シート!$A$3:$U$52,5)</f>
        <v>#N/A</v>
      </c>
      <c r="F65" s="97" t="e">
        <f>VLOOKUP($N$16,入力シート!$A$3:$U$52,5)</f>
        <v>#N/A</v>
      </c>
      <c r="G65" s="94" t="e">
        <f>VLOOKUP($N$16,入力シート!$A$3:$U$52,5)</f>
        <v>#N/A</v>
      </c>
      <c r="H65" s="104" t="e">
        <f>VLOOKUP($N$16,入力シート!$A$3:$U$52,5)</f>
        <v>#N/A</v>
      </c>
      <c r="I65" s="105" t="e">
        <f>VLOOKUP($N$16,入力シート!$A$3:$U$52,5)</f>
        <v>#N/A</v>
      </c>
      <c r="J65" s="104" t="e">
        <f>VLOOKUP($N$16,入力シート!$A$3:$U$52,5)</f>
        <v>#N/A</v>
      </c>
      <c r="K65" s="107" t="e">
        <f>VLOOKUP($N$16,入力シート!$A$3:$U$52,5)</f>
        <v>#N/A</v>
      </c>
      <c r="N65" s="145"/>
    </row>
    <row r="66" spans="2:14" ht="10.8" customHeight="1" x14ac:dyDescent="0.45">
      <c r="B66" s="110"/>
      <c r="C66" s="92"/>
      <c r="D66" s="30" t="str">
        <f>IFERROR(IF(VLOOKUP($N63,入力シート!$A$3:$U$52,8)=0,"",VLOOKUP($N63,入力シート!$A$3:$U$52,8)),"")</f>
        <v/>
      </c>
      <c r="E66" s="95" t="e">
        <f>VLOOKUP($N$16,入力シート!$A$3:$U$52,6)</f>
        <v>#N/A</v>
      </c>
      <c r="F66" s="98" t="e">
        <f>VLOOKUP($N$16,入力シート!$A$3:$U$52,6)</f>
        <v>#N/A</v>
      </c>
      <c r="G66" s="95" t="e">
        <f>VLOOKUP($N$16,入力シート!$A$3:$U$52,6)</f>
        <v>#N/A</v>
      </c>
      <c r="H66" s="28" t="s">
        <v>170</v>
      </c>
      <c r="I66" s="67" t="str">
        <f>IFERROR(VLOOKUP($N63,入力シート!$A$3:$U$52,20)&amp;"","")</f>
        <v/>
      </c>
      <c r="J66" s="29" t="s">
        <v>172</v>
      </c>
      <c r="K66" s="26" t="str">
        <f>IFERROR(VLOOKUP($N63,入力シート!$A$3:$U$52,21)&amp;"","")</f>
        <v/>
      </c>
      <c r="N66" s="145"/>
    </row>
    <row r="67" spans="2:14" ht="9.6" customHeight="1" x14ac:dyDescent="0.45">
      <c r="B67" s="16"/>
      <c r="C67" s="14"/>
      <c r="D67" s="14"/>
      <c r="E67" s="14"/>
      <c r="F67" s="14"/>
      <c r="G67" s="14"/>
      <c r="H67" s="14"/>
    </row>
    <row r="68" spans="2:14" ht="9.6" customHeight="1" x14ac:dyDescent="0.45">
      <c r="B68" s="14"/>
      <c r="C68" s="14"/>
      <c r="D68" s="14"/>
      <c r="E68" s="14"/>
      <c r="F68" s="14"/>
      <c r="G68" s="14"/>
      <c r="H68" s="14"/>
    </row>
    <row r="69" spans="2:14" ht="20.399999999999999" customHeight="1" thickBot="1" x14ac:dyDescent="0.2">
      <c r="B69" s="17"/>
      <c r="C69" s="17"/>
      <c r="D69" s="17"/>
      <c r="E69" s="88" t="s">
        <v>175</v>
      </c>
      <c r="F69" s="88"/>
      <c r="G69" s="17"/>
      <c r="H69" s="89" t="s">
        <v>178</v>
      </c>
      <c r="I69" s="89"/>
      <c r="J69" s="18"/>
      <c r="K69" s="18"/>
    </row>
    <row r="70" spans="2:14" ht="9.6" customHeight="1" x14ac:dyDescent="0.45"/>
    <row r="71" spans="2:14" ht="16.2" x14ac:dyDescent="0.45">
      <c r="B71" s="20" t="s">
        <v>198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 x14ac:dyDescent="0.4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 x14ac:dyDescent="0.45">
      <c r="C73" s="10">
        <v>1</v>
      </c>
      <c r="D73" s="11" t="s">
        <v>101</v>
      </c>
      <c r="E73" s="146" t="str">
        <f>$E$3</f>
        <v>水泳競技（競泳）</v>
      </c>
      <c r="F73" s="146"/>
      <c r="G73" s="146"/>
      <c r="H73" s="146"/>
    </row>
    <row r="74" spans="2:14" ht="13.2" customHeight="1" x14ac:dyDescent="0.45">
      <c r="C74" s="12"/>
      <c r="D74" s="13"/>
    </row>
    <row r="75" spans="2:14" ht="13.2" customHeight="1" x14ac:dyDescent="0.45">
      <c r="C75" s="10">
        <v>2</v>
      </c>
      <c r="D75" s="11" t="s">
        <v>102</v>
      </c>
      <c r="E75" s="147" t="str">
        <f>$E$5</f>
        <v>（ 　成年 ・ 少年　 ）　（ 　男子 ・ 女子　 ）</v>
      </c>
      <c r="F75" s="147"/>
      <c r="G75" s="147"/>
      <c r="H75" s="147"/>
      <c r="I75" s="8" t="s">
        <v>85</v>
      </c>
    </row>
    <row r="76" spans="2:14" ht="13.2" customHeight="1" x14ac:dyDescent="0.45">
      <c r="C76" s="12"/>
      <c r="D76" s="13"/>
      <c r="I76" s="12" t="s">
        <v>161</v>
      </c>
      <c r="J76" s="148">
        <f>$J$6</f>
        <v>0</v>
      </c>
      <c r="K76" s="148"/>
    </row>
    <row r="77" spans="2:14" ht="13.2" customHeight="1" x14ac:dyDescent="0.45">
      <c r="C77" s="10">
        <v>3</v>
      </c>
      <c r="D77" s="11" t="s">
        <v>103</v>
      </c>
      <c r="E77" s="147" t="str">
        <f>$E$7</f>
        <v>令和５年　　月　　日（　　）　～　　　月　　日（　　）</v>
      </c>
      <c r="F77" s="147"/>
      <c r="G77" s="147"/>
      <c r="H77" s="147"/>
    </row>
    <row r="78" spans="2:14" ht="13.2" customHeight="1" x14ac:dyDescent="0.45">
      <c r="C78" s="12"/>
      <c r="D78" s="13"/>
      <c r="I78" s="12" t="s">
        <v>162</v>
      </c>
      <c r="J78" s="148">
        <f>$J$8</f>
        <v>0</v>
      </c>
      <c r="K78" s="148"/>
    </row>
    <row r="79" spans="2:14" ht="13.2" customHeight="1" x14ac:dyDescent="0.45">
      <c r="C79" s="10">
        <v>4</v>
      </c>
      <c r="D79" s="11" t="s">
        <v>164</v>
      </c>
      <c r="E79" s="147">
        <f>$E$9</f>
        <v>0</v>
      </c>
      <c r="F79" s="147"/>
      <c r="G79" s="147"/>
      <c r="H79" s="147"/>
    </row>
    <row r="80" spans="2:14" ht="13.2" customHeight="1" x14ac:dyDescent="0.45">
      <c r="C80" s="12"/>
      <c r="D80" s="13"/>
    </row>
    <row r="81" spans="2:14" ht="13.2" customHeight="1" x14ac:dyDescent="0.45">
      <c r="C81" s="10">
        <v>5</v>
      </c>
      <c r="D81" s="11" t="s">
        <v>104</v>
      </c>
      <c r="E81" s="147" t="str">
        <f>$E$11</f>
        <v>監督　　　名　　・　　選手　　　名　　・　　計　　　名</v>
      </c>
      <c r="F81" s="147"/>
      <c r="G81" s="147"/>
      <c r="H81" s="147"/>
    </row>
    <row r="82" spans="2:14" ht="13.2" customHeight="1" x14ac:dyDescent="0.45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 x14ac:dyDescent="0.45">
      <c r="B83" s="133" t="s">
        <v>86</v>
      </c>
      <c r="C83" s="134"/>
      <c r="D83" s="31" t="s">
        <v>88</v>
      </c>
      <c r="E83" s="135" t="s">
        <v>71</v>
      </c>
      <c r="F83" s="138" t="s">
        <v>96</v>
      </c>
      <c r="G83" s="139"/>
      <c r="H83" s="32" t="s">
        <v>99</v>
      </c>
      <c r="I83" s="33" t="s">
        <v>92</v>
      </c>
      <c r="J83" s="32" t="s">
        <v>99</v>
      </c>
      <c r="K83" s="33" t="s">
        <v>92</v>
      </c>
    </row>
    <row r="84" spans="2:14" ht="10.8" customHeight="1" x14ac:dyDescent="0.45">
      <c r="B84" s="113"/>
      <c r="C84" s="114"/>
      <c r="D84" s="34" t="s">
        <v>89</v>
      </c>
      <c r="E84" s="136"/>
      <c r="F84" s="121"/>
      <c r="G84" s="140"/>
      <c r="H84" s="123" t="s">
        <v>173</v>
      </c>
      <c r="I84" s="125"/>
      <c r="J84" s="123" t="s">
        <v>100</v>
      </c>
      <c r="K84" s="125"/>
    </row>
    <row r="85" spans="2:14" ht="10.8" customHeight="1" x14ac:dyDescent="0.45">
      <c r="B85" s="115"/>
      <c r="C85" s="116"/>
      <c r="D85" s="35" t="s">
        <v>90</v>
      </c>
      <c r="E85" s="137"/>
      <c r="F85" s="122"/>
      <c r="G85" s="141"/>
      <c r="H85" s="36" t="s">
        <v>171</v>
      </c>
      <c r="I85" s="37"/>
      <c r="J85" s="36" t="s">
        <v>174</v>
      </c>
      <c r="K85" s="37"/>
    </row>
    <row r="86" spans="2:14" ht="10.8" customHeight="1" x14ac:dyDescent="0.45">
      <c r="B86" s="130" t="s">
        <v>91</v>
      </c>
      <c r="C86" s="90">
        <v>1</v>
      </c>
      <c r="D86" s="81" t="str">
        <f>IFERROR(VLOOKUP($N86,入力シート!$A$3:$U$52,6)&amp;"","")</f>
        <v/>
      </c>
      <c r="E86" s="93" t="str">
        <f>IFERROR(VLOOKUP($N86,入力シート!$A$3:$U$52,7)&amp;"","")</f>
        <v/>
      </c>
      <c r="F86" s="96" t="str">
        <f>IFERROR(VLOOKUP($N86,入力シート!$A$3:$U$52,11)&amp;"","")</f>
        <v/>
      </c>
      <c r="G86" s="126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5"/>
    </row>
    <row r="87" spans="2:14" ht="10.8" customHeight="1" x14ac:dyDescent="0.45">
      <c r="B87" s="131"/>
      <c r="C87" s="91"/>
      <c r="D87" s="100" t="str">
        <f>IFERROR(VLOOKUP($N86,入力シート!$A$3:$U$52,5)&amp;"","")</f>
        <v/>
      </c>
      <c r="E87" s="94" t="e">
        <f>VLOOKUP($N$16,入力シート!$A$3:$U$52,6)</f>
        <v>#N/A</v>
      </c>
      <c r="F87" s="97" t="e">
        <f>VLOOKUP($N$16,入力シート!$A$3:$U$52,6)</f>
        <v>#N/A</v>
      </c>
      <c r="G87" s="127"/>
      <c r="H87" s="102" t="str">
        <f>IFERROR(VLOOKUP($N86,入力シート!$A$3:$U$52,15)&amp;"","")</f>
        <v/>
      </c>
      <c r="I87" s="103" t="e">
        <f>VLOOKUP($N$16,入力シート!$A$3:$U$52,6)</f>
        <v>#N/A</v>
      </c>
      <c r="J87" s="102" t="str">
        <f>IFERROR(VLOOKUP($N86,入力シート!$A$3:$U$52,18)&amp;"","")</f>
        <v/>
      </c>
      <c r="K87" s="106" t="e">
        <f>VLOOKUP($N$16,入力シート!$A$3:$U$52,6)</f>
        <v>#N/A</v>
      </c>
      <c r="N87" s="145"/>
    </row>
    <row r="88" spans="2:14" ht="10.8" customHeight="1" x14ac:dyDescent="0.45">
      <c r="B88" s="131"/>
      <c r="C88" s="91"/>
      <c r="D88" s="101" t="e">
        <f>VLOOKUP($N$16,入力シート!$A$3:$U$52,6)</f>
        <v>#N/A</v>
      </c>
      <c r="E88" s="94" t="e">
        <f>VLOOKUP($N$16,入力シート!$A$3:$U$52,5)</f>
        <v>#N/A</v>
      </c>
      <c r="F88" s="97" t="e">
        <f>VLOOKUP($N$16,入力シート!$A$3:$U$52,5)</f>
        <v>#N/A</v>
      </c>
      <c r="G88" s="127"/>
      <c r="H88" s="102" t="e">
        <f>VLOOKUP($N$16,入力シート!$A$3:$U$52,5)</f>
        <v>#N/A</v>
      </c>
      <c r="I88" s="103" t="e">
        <f>VLOOKUP($N$16,入力シート!$A$3:$U$52,5)</f>
        <v>#N/A</v>
      </c>
      <c r="J88" s="102" t="e">
        <f>VLOOKUP($N$16,入力シート!$A$3:$U$52,5)</f>
        <v>#N/A</v>
      </c>
      <c r="K88" s="106" t="e">
        <f>VLOOKUP($N$16,入力シート!$A$3:$U$52,5)</f>
        <v>#N/A</v>
      </c>
      <c r="N88" s="145"/>
    </row>
    <row r="89" spans="2:14" ht="10.8" customHeight="1" x14ac:dyDescent="0.45">
      <c r="B89" s="131"/>
      <c r="C89" s="91"/>
      <c r="D89" s="25" t="str">
        <f>IFERROR(IF(VLOOKUP($N86,入力シート!$A$3:$U$52,8)=0,"",VLOOKUP($N86,入力シート!$A$3:$U$52,8)),"")</f>
        <v/>
      </c>
      <c r="E89" s="95" t="e">
        <f>VLOOKUP($N$16,入力シート!$A$3:$U$52,6)</f>
        <v>#N/A</v>
      </c>
      <c r="F89" s="98" t="e">
        <f>VLOOKUP($N$16,入力シート!$A$3:$U$52,6)</f>
        <v>#N/A</v>
      </c>
      <c r="G89" s="132"/>
      <c r="H89" s="64" t="s">
        <v>170</v>
      </c>
      <c r="I89" s="65" t="str">
        <f>IFERROR(VLOOKUP($N86,入力シート!$A$3:$U$52,20)&amp;"","")</f>
        <v/>
      </c>
      <c r="J89" s="78" t="s">
        <v>172</v>
      </c>
      <c r="K89" s="66" t="str">
        <f>IFERROR(VLOOKUP($N86,入力シート!$A$3:$U$52,21)&amp;"","")</f>
        <v/>
      </c>
      <c r="N89" s="145"/>
    </row>
    <row r="90" spans="2:14" ht="10.8" customHeight="1" x14ac:dyDescent="0.45">
      <c r="B90" s="131"/>
      <c r="C90" s="90">
        <v>2</v>
      </c>
      <c r="D90" s="81" t="str">
        <f>IFERROR(VLOOKUP($N90,入力シート!$A$3:$U$52,6)&amp;"","")</f>
        <v/>
      </c>
      <c r="E90" s="93" t="str">
        <f>IFERROR(VLOOKUP($N90,入力シート!$A$3:$U$52,7)&amp;"","")</f>
        <v/>
      </c>
      <c r="F90" s="96" t="str">
        <f>IFERROR(VLOOKUP($N90,入力シート!$A$3:$U$52,11)&amp;"","")</f>
        <v/>
      </c>
      <c r="G90" s="126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5"/>
    </row>
    <row r="91" spans="2:14" ht="10.8" customHeight="1" x14ac:dyDescent="0.45">
      <c r="B91" s="131"/>
      <c r="C91" s="91"/>
      <c r="D91" s="100" t="str">
        <f>IFERROR(VLOOKUP($N90,入力シート!$A$3:$U$52,5)&amp;"","")</f>
        <v/>
      </c>
      <c r="E91" s="94" t="e">
        <f>VLOOKUP($N$16,入力シート!$A$3:$U$52,6)</f>
        <v>#N/A</v>
      </c>
      <c r="F91" s="97" t="e">
        <f>VLOOKUP($N$16,入力シート!$A$3:$U$52,6)</f>
        <v>#N/A</v>
      </c>
      <c r="G91" s="127"/>
      <c r="H91" s="102" t="str">
        <f>IFERROR(VLOOKUP($N90,入力シート!$A$3:$U$52,15)&amp;"","")</f>
        <v/>
      </c>
      <c r="I91" s="103" t="e">
        <f>VLOOKUP($N$16,入力シート!$A$3:$U$52,6)</f>
        <v>#N/A</v>
      </c>
      <c r="J91" s="102" t="str">
        <f>IFERROR(VLOOKUP($N90,入力シート!$A$3:$U$52,18)&amp;"","")</f>
        <v/>
      </c>
      <c r="K91" s="106" t="e">
        <f>VLOOKUP($N$16,入力シート!$A$3:$U$52,6)</f>
        <v>#N/A</v>
      </c>
      <c r="N91" s="145"/>
    </row>
    <row r="92" spans="2:14" ht="10.8" customHeight="1" x14ac:dyDescent="0.45">
      <c r="B92" s="131"/>
      <c r="C92" s="91"/>
      <c r="D92" s="101" t="e">
        <f>VLOOKUP($N$16,入力シート!$A$3:$U$52,6)</f>
        <v>#N/A</v>
      </c>
      <c r="E92" s="94" t="e">
        <f>VLOOKUP($N$16,入力シート!$A$3:$U$52,5)</f>
        <v>#N/A</v>
      </c>
      <c r="F92" s="97" t="e">
        <f>VLOOKUP($N$16,入力シート!$A$3:$U$52,5)</f>
        <v>#N/A</v>
      </c>
      <c r="G92" s="127"/>
      <c r="H92" s="104" t="e">
        <f>VLOOKUP($N$16,入力シート!$A$3:$U$52,5)</f>
        <v>#N/A</v>
      </c>
      <c r="I92" s="105" t="e">
        <f>VLOOKUP($N$16,入力シート!$A$3:$U$52,5)</f>
        <v>#N/A</v>
      </c>
      <c r="J92" s="104" t="e">
        <f>VLOOKUP($N$16,入力シート!$A$3:$U$52,5)</f>
        <v>#N/A</v>
      </c>
      <c r="K92" s="107" t="e">
        <f>VLOOKUP($N$16,入力シート!$A$3:$U$52,5)</f>
        <v>#N/A</v>
      </c>
      <c r="N92" s="145"/>
    </row>
    <row r="93" spans="2:14" ht="10.8" customHeight="1" thickBot="1" x14ac:dyDescent="0.5">
      <c r="B93" s="131"/>
      <c r="C93" s="91"/>
      <c r="D93" s="25" t="str">
        <f>IFERROR(IF(VLOOKUP($N90,入力シート!$A$3:$U$52,8)=0,"",VLOOKUP($N90,入力シート!$A$3:$U$52,8)),"")</f>
        <v/>
      </c>
      <c r="E93" s="94" t="e">
        <f>VLOOKUP($N$16,入力シート!$A$3:$U$52,6)</f>
        <v>#N/A</v>
      </c>
      <c r="F93" s="97" t="e">
        <f>VLOOKUP($N$16,入力シート!$A$3:$U$52,6)</f>
        <v>#N/A</v>
      </c>
      <c r="G93" s="127"/>
      <c r="H93" s="27" t="s">
        <v>170</v>
      </c>
      <c r="I93" s="68" t="str">
        <f>IFERROR(VLOOKUP($N90,入力シート!$A$3:$U$52,20)&amp;"","")</f>
        <v/>
      </c>
      <c r="J93" s="79" t="s">
        <v>172</v>
      </c>
      <c r="K93" s="72" t="str">
        <f>IFERROR(VLOOKUP($N90,入力シート!$A$3:$U$52,21)&amp;"","")</f>
        <v/>
      </c>
      <c r="N93" s="145"/>
    </row>
    <row r="94" spans="2:14" ht="10.8" customHeight="1" thickTop="1" x14ac:dyDescent="0.45">
      <c r="B94" s="111" t="s">
        <v>86</v>
      </c>
      <c r="C94" s="112"/>
      <c r="D94" s="38" t="s">
        <v>88</v>
      </c>
      <c r="E94" s="117" t="s">
        <v>71</v>
      </c>
      <c r="F94" s="120" t="s">
        <v>96</v>
      </c>
      <c r="G94" s="117" t="s">
        <v>74</v>
      </c>
      <c r="H94" s="39" t="s">
        <v>99</v>
      </c>
      <c r="I94" s="74" t="s">
        <v>92</v>
      </c>
      <c r="J94" s="69" t="s">
        <v>99</v>
      </c>
      <c r="K94" s="70" t="s">
        <v>92</v>
      </c>
      <c r="N94" s="19"/>
    </row>
    <row r="95" spans="2:14" ht="10.8" customHeight="1" x14ac:dyDescent="0.45">
      <c r="B95" s="113"/>
      <c r="C95" s="114"/>
      <c r="D95" s="34" t="s">
        <v>89</v>
      </c>
      <c r="E95" s="118"/>
      <c r="F95" s="121"/>
      <c r="G95" s="118"/>
      <c r="H95" s="123" t="s">
        <v>173</v>
      </c>
      <c r="I95" s="124"/>
      <c r="J95" s="123" t="s">
        <v>100</v>
      </c>
      <c r="K95" s="125"/>
      <c r="N95" s="19"/>
    </row>
    <row r="96" spans="2:14" ht="10.8" customHeight="1" x14ac:dyDescent="0.45">
      <c r="B96" s="115"/>
      <c r="C96" s="116"/>
      <c r="D96" s="35" t="s">
        <v>90</v>
      </c>
      <c r="E96" s="119"/>
      <c r="F96" s="122"/>
      <c r="G96" s="119"/>
      <c r="H96" s="36" t="s">
        <v>171</v>
      </c>
      <c r="I96" s="75"/>
      <c r="J96" s="36" t="s">
        <v>174</v>
      </c>
      <c r="K96" s="37"/>
      <c r="N96" s="19"/>
    </row>
    <row r="97" spans="2:14" ht="10.8" customHeight="1" x14ac:dyDescent="0.45">
      <c r="B97" s="108" t="s">
        <v>93</v>
      </c>
      <c r="C97" s="91">
        <v>1</v>
      </c>
      <c r="D97" s="81" t="str">
        <f>IFERROR(VLOOKUP($N97,入力シート!$A$3:$U$52,6)&amp;"","")</f>
        <v/>
      </c>
      <c r="E97" s="93" t="str">
        <f>IFERROR(VLOOKUP($N97,入力シート!$A$3:$U$52,7)&amp;"","")</f>
        <v/>
      </c>
      <c r="F97" s="96" t="str">
        <f>IFERROR(VLOOKUP($N97,入力シート!$A$3:$U$52,11)&amp;"","")</f>
        <v/>
      </c>
      <c r="G97" s="93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5"/>
    </row>
    <row r="98" spans="2:14" ht="10.8" customHeight="1" x14ac:dyDescent="0.45">
      <c r="B98" s="109"/>
      <c r="C98" s="91"/>
      <c r="D98" s="100" t="str">
        <f>IFERROR(VLOOKUP($N97,入力シート!$A$3:$U$52,5)&amp;"","")</f>
        <v/>
      </c>
      <c r="E98" s="94" t="e">
        <f>VLOOKUP($N$16,入力シート!$A$3:$U$52,6)</f>
        <v>#N/A</v>
      </c>
      <c r="F98" s="97" t="e">
        <f>VLOOKUP($N$16,入力シート!$A$3:$U$52,6)</f>
        <v>#N/A</v>
      </c>
      <c r="G98" s="94" t="e">
        <f>VLOOKUP($N$16,入力シート!$A$3:$U$52,6)</f>
        <v>#N/A</v>
      </c>
      <c r="H98" s="102" t="str">
        <f>IFERROR(VLOOKUP($N97,入力シート!$A$3:$U$52,15)&amp;"","")</f>
        <v/>
      </c>
      <c r="I98" s="103" t="e">
        <f>VLOOKUP($N$16,入力シート!$A$3:$U$52,6)</f>
        <v>#N/A</v>
      </c>
      <c r="J98" s="102" t="str">
        <f>IFERROR(VLOOKUP($N97,入力シート!$A$3:$U$52,18)&amp;"","")</f>
        <v/>
      </c>
      <c r="K98" s="106" t="e">
        <f>VLOOKUP($N$16,入力シート!$A$3:$U$52,6)</f>
        <v>#N/A</v>
      </c>
      <c r="N98" s="145"/>
    </row>
    <row r="99" spans="2:14" ht="10.8" customHeight="1" x14ac:dyDescent="0.45">
      <c r="B99" s="109"/>
      <c r="C99" s="91"/>
      <c r="D99" s="101" t="e">
        <f>VLOOKUP($N$16,入力シート!$A$3:$U$52,6)</f>
        <v>#N/A</v>
      </c>
      <c r="E99" s="94" t="e">
        <f>VLOOKUP($N$16,入力シート!$A$3:$U$52,5)</f>
        <v>#N/A</v>
      </c>
      <c r="F99" s="97" t="e">
        <f>VLOOKUP($N$16,入力シート!$A$3:$U$52,5)</f>
        <v>#N/A</v>
      </c>
      <c r="G99" s="94" t="e">
        <f>VLOOKUP($N$16,入力シート!$A$3:$U$52,5)</f>
        <v>#N/A</v>
      </c>
      <c r="H99" s="102" t="e">
        <f>VLOOKUP($N$16,入力シート!$A$3:$U$52,5)</f>
        <v>#N/A</v>
      </c>
      <c r="I99" s="103" t="e">
        <f>VLOOKUP($N$16,入力シート!$A$3:$U$52,5)</f>
        <v>#N/A</v>
      </c>
      <c r="J99" s="102" t="e">
        <f>VLOOKUP($N$16,入力シート!$A$3:$U$52,5)</f>
        <v>#N/A</v>
      </c>
      <c r="K99" s="106" t="e">
        <f>VLOOKUP($N$16,入力シート!$A$3:$U$52,5)</f>
        <v>#N/A</v>
      </c>
      <c r="N99" s="145"/>
    </row>
    <row r="100" spans="2:14" ht="10.8" customHeight="1" x14ac:dyDescent="0.45">
      <c r="B100" s="109"/>
      <c r="C100" s="92"/>
      <c r="D100" s="25" t="str">
        <f>IFERROR(IF(VLOOKUP($N97,入力シート!$A$3:$U$52,8)=0,"",VLOOKUP($N97,入力シート!$A$3:$U$52,8)),"")</f>
        <v/>
      </c>
      <c r="E100" s="95" t="e">
        <f>VLOOKUP($N$16,入力シート!$A$3:$U$52,6)</f>
        <v>#N/A</v>
      </c>
      <c r="F100" s="98" t="e">
        <f>VLOOKUP($N$16,入力シート!$A$3:$U$52,6)</f>
        <v>#N/A</v>
      </c>
      <c r="G100" s="95" t="e">
        <f>VLOOKUP($N$16,入力シート!$A$3:$U$52,6)</f>
        <v>#N/A</v>
      </c>
      <c r="H100" s="71" t="s">
        <v>170</v>
      </c>
      <c r="I100" s="65" t="str">
        <f>IFERROR(VLOOKUP($N97,入力シート!$A$3:$U$52,20)&amp;"","")</f>
        <v/>
      </c>
      <c r="J100" s="80" t="s">
        <v>172</v>
      </c>
      <c r="K100" s="66" t="str">
        <f>IFERROR(VLOOKUP($N97,入力シート!$A$3:$U$52,21)&amp;"","")</f>
        <v/>
      </c>
      <c r="N100" s="145"/>
    </row>
    <row r="101" spans="2:14" ht="10.8" customHeight="1" x14ac:dyDescent="0.45">
      <c r="B101" s="109"/>
      <c r="C101" s="90">
        <v>2</v>
      </c>
      <c r="D101" s="81" t="str">
        <f>IFERROR(VLOOKUP($N101,入力シート!$A$3:$U$52,6)&amp;"","")</f>
        <v/>
      </c>
      <c r="E101" s="93" t="str">
        <f>IFERROR(VLOOKUP($N101,入力シート!$A$3:$U$52,7)&amp;"","")</f>
        <v/>
      </c>
      <c r="F101" s="96" t="str">
        <f>IFERROR(VLOOKUP($N101,入力シート!$A$3:$U$52,11)&amp;"","")</f>
        <v/>
      </c>
      <c r="G101" s="93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5"/>
    </row>
    <row r="102" spans="2:14" ht="10.8" customHeight="1" x14ac:dyDescent="0.45">
      <c r="B102" s="109"/>
      <c r="C102" s="91"/>
      <c r="D102" s="100" t="str">
        <f>IFERROR(VLOOKUP($N101,入力シート!$A$3:$U$52,5)&amp;"","")</f>
        <v/>
      </c>
      <c r="E102" s="94" t="e">
        <f>VLOOKUP($N$16,入力シート!$A$3:$U$52,6)</f>
        <v>#N/A</v>
      </c>
      <c r="F102" s="97" t="e">
        <f>VLOOKUP($N$16,入力シート!$A$3:$U$52,6)</f>
        <v>#N/A</v>
      </c>
      <c r="G102" s="94" t="e">
        <f>VLOOKUP($N$16,入力シート!$A$3:$U$52,6)</f>
        <v>#N/A</v>
      </c>
      <c r="H102" s="102" t="str">
        <f>IFERROR(VLOOKUP($N101,入力シート!$A$3:$U$52,15)&amp;"","")</f>
        <v/>
      </c>
      <c r="I102" s="103" t="e">
        <f>VLOOKUP($N$16,入力シート!$A$3:$U$52,6)</f>
        <v>#N/A</v>
      </c>
      <c r="J102" s="102" t="str">
        <f>IFERROR(VLOOKUP($N101,入力シート!$A$3:$U$52,18)&amp;"","")</f>
        <v/>
      </c>
      <c r="K102" s="106" t="e">
        <f>VLOOKUP($N$16,入力シート!$A$3:$U$52,6)</f>
        <v>#N/A</v>
      </c>
      <c r="N102" s="145"/>
    </row>
    <row r="103" spans="2:14" ht="10.8" customHeight="1" x14ac:dyDescent="0.45">
      <c r="B103" s="109"/>
      <c r="C103" s="91"/>
      <c r="D103" s="101" t="e">
        <f>VLOOKUP($N$16,入力シート!$A$3:$U$52,6)</f>
        <v>#N/A</v>
      </c>
      <c r="E103" s="94" t="e">
        <f>VLOOKUP($N$16,入力シート!$A$3:$U$52,5)</f>
        <v>#N/A</v>
      </c>
      <c r="F103" s="97" t="e">
        <f>VLOOKUP($N$16,入力シート!$A$3:$U$52,5)</f>
        <v>#N/A</v>
      </c>
      <c r="G103" s="94" t="e">
        <f>VLOOKUP($N$16,入力シート!$A$3:$U$52,5)</f>
        <v>#N/A</v>
      </c>
      <c r="H103" s="104" t="e">
        <f>VLOOKUP($N$16,入力シート!$A$3:$U$52,5)</f>
        <v>#N/A</v>
      </c>
      <c r="I103" s="105" t="e">
        <f>VLOOKUP($N$16,入力シート!$A$3:$U$52,5)</f>
        <v>#N/A</v>
      </c>
      <c r="J103" s="104" t="e">
        <f>VLOOKUP($N$16,入力シート!$A$3:$U$52,5)</f>
        <v>#N/A</v>
      </c>
      <c r="K103" s="107" t="e">
        <f>VLOOKUP($N$16,入力シート!$A$3:$U$52,5)</f>
        <v>#N/A</v>
      </c>
      <c r="N103" s="145"/>
    </row>
    <row r="104" spans="2:14" ht="10.8" customHeight="1" x14ac:dyDescent="0.45">
      <c r="B104" s="109"/>
      <c r="C104" s="92"/>
      <c r="D104" s="25" t="str">
        <f>IFERROR(IF(VLOOKUP($N101,入力シート!$A$3:$U$52,8)=0,"",VLOOKUP($N101,入力シート!$A$3:$U$52,8)),"")</f>
        <v/>
      </c>
      <c r="E104" s="95" t="e">
        <f>VLOOKUP($N$16,入力シート!$A$3:$U$52,6)</f>
        <v>#N/A</v>
      </c>
      <c r="F104" s="98" t="e">
        <f>VLOOKUP($N$16,入力シート!$A$3:$U$52,6)</f>
        <v>#N/A</v>
      </c>
      <c r="G104" s="95" t="e">
        <f>VLOOKUP($N$16,入力シート!$A$3:$U$52,6)</f>
        <v>#N/A</v>
      </c>
      <c r="H104" s="28" t="s">
        <v>170</v>
      </c>
      <c r="I104" s="67" t="str">
        <f>IFERROR(VLOOKUP($N101,入力シート!$A$3:$U$52,20)&amp;"","")</f>
        <v/>
      </c>
      <c r="J104" s="29" t="s">
        <v>172</v>
      </c>
      <c r="K104" s="26" t="str">
        <f>IFERROR(VLOOKUP($N101,入力シート!$A$3:$U$52,21)&amp;"","")</f>
        <v/>
      </c>
      <c r="N104" s="145"/>
    </row>
    <row r="105" spans="2:14" ht="10.8" customHeight="1" x14ac:dyDescent="0.45">
      <c r="B105" s="109"/>
      <c r="C105" s="91">
        <v>3</v>
      </c>
      <c r="D105" s="81" t="str">
        <f>IFERROR(VLOOKUP($N105,入力シート!$A$3:$U$52,6)&amp;"","")</f>
        <v/>
      </c>
      <c r="E105" s="93" t="str">
        <f>IFERROR(VLOOKUP($N105,入力シート!$A$3:$U$52,7)&amp;"","")</f>
        <v/>
      </c>
      <c r="F105" s="96" t="str">
        <f>IFERROR(VLOOKUP($N105,入力シート!$A$3:$U$52,11)&amp;"","")</f>
        <v/>
      </c>
      <c r="G105" s="93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5"/>
    </row>
    <row r="106" spans="2:14" ht="10.8" customHeight="1" x14ac:dyDescent="0.45">
      <c r="B106" s="109"/>
      <c r="C106" s="91"/>
      <c r="D106" s="100" t="str">
        <f>IFERROR(VLOOKUP($N105,入力シート!$A$3:$U$52,5)&amp;"","")</f>
        <v/>
      </c>
      <c r="E106" s="94" t="e">
        <f>VLOOKUP($N$16,入力シート!$A$3:$U$52,6)</f>
        <v>#N/A</v>
      </c>
      <c r="F106" s="97" t="e">
        <f>VLOOKUP($N$16,入力シート!$A$3:$U$52,6)</f>
        <v>#N/A</v>
      </c>
      <c r="G106" s="94" t="e">
        <f>VLOOKUP($N$16,入力シート!$A$3:$U$52,6)</f>
        <v>#N/A</v>
      </c>
      <c r="H106" s="102" t="str">
        <f>IFERROR(VLOOKUP($N105,入力シート!$A$3:$U$52,15)&amp;"","")</f>
        <v/>
      </c>
      <c r="I106" s="103" t="e">
        <f>VLOOKUP($N$16,入力シート!$A$3:$U$52,6)</f>
        <v>#N/A</v>
      </c>
      <c r="J106" s="102" t="str">
        <f>IFERROR(VLOOKUP($N105,入力シート!$A$3:$U$52,18)&amp;"","")</f>
        <v/>
      </c>
      <c r="K106" s="106" t="e">
        <f>VLOOKUP($N$16,入力シート!$A$3:$U$52,6)</f>
        <v>#N/A</v>
      </c>
      <c r="N106" s="145"/>
    </row>
    <row r="107" spans="2:14" ht="10.8" customHeight="1" x14ac:dyDescent="0.45">
      <c r="B107" s="109"/>
      <c r="C107" s="91"/>
      <c r="D107" s="101" t="e">
        <f>VLOOKUP($N$16,入力シート!$A$3:$U$52,6)</f>
        <v>#N/A</v>
      </c>
      <c r="E107" s="94" t="e">
        <f>VLOOKUP($N$16,入力シート!$A$3:$U$52,5)</f>
        <v>#N/A</v>
      </c>
      <c r="F107" s="97" t="e">
        <f>VLOOKUP($N$16,入力シート!$A$3:$U$52,5)</f>
        <v>#N/A</v>
      </c>
      <c r="G107" s="94" t="e">
        <f>VLOOKUP($N$16,入力シート!$A$3:$U$52,5)</f>
        <v>#N/A</v>
      </c>
      <c r="H107" s="102" t="e">
        <f>VLOOKUP($N$16,入力シート!$A$3:$U$52,5)</f>
        <v>#N/A</v>
      </c>
      <c r="I107" s="103" t="e">
        <f>VLOOKUP($N$16,入力シート!$A$3:$U$52,5)</f>
        <v>#N/A</v>
      </c>
      <c r="J107" s="102" t="e">
        <f>VLOOKUP($N$16,入力シート!$A$3:$U$52,5)</f>
        <v>#N/A</v>
      </c>
      <c r="K107" s="106" t="e">
        <f>VLOOKUP($N$16,入力シート!$A$3:$U$52,5)</f>
        <v>#N/A</v>
      </c>
      <c r="N107" s="145"/>
    </row>
    <row r="108" spans="2:14" ht="10.8" customHeight="1" x14ac:dyDescent="0.45">
      <c r="B108" s="109"/>
      <c r="C108" s="92"/>
      <c r="D108" s="25" t="str">
        <f>IFERROR(IF(VLOOKUP($N105,入力シート!$A$3:$U$52,8)=0,"",VLOOKUP($N105,入力シート!$A$3:$U$52,8)),"")</f>
        <v/>
      </c>
      <c r="E108" s="95" t="e">
        <f>VLOOKUP($N$16,入力シート!$A$3:$U$52,6)</f>
        <v>#N/A</v>
      </c>
      <c r="F108" s="98" t="e">
        <f>VLOOKUP($N$16,入力シート!$A$3:$U$52,6)</f>
        <v>#N/A</v>
      </c>
      <c r="G108" s="95" t="e">
        <f>VLOOKUP($N$16,入力シート!$A$3:$U$52,6)</f>
        <v>#N/A</v>
      </c>
      <c r="H108" s="71" t="s">
        <v>170</v>
      </c>
      <c r="I108" s="65" t="str">
        <f>IFERROR(VLOOKUP($N105,入力シート!$A$3:$U$52,20)&amp;"","")</f>
        <v/>
      </c>
      <c r="J108" s="80" t="s">
        <v>172</v>
      </c>
      <c r="K108" s="66" t="str">
        <f>IFERROR(VLOOKUP($N105,入力シート!$A$3:$U$52,21)&amp;"","")</f>
        <v/>
      </c>
      <c r="N108" s="145"/>
    </row>
    <row r="109" spans="2:14" ht="10.8" customHeight="1" x14ac:dyDescent="0.45">
      <c r="B109" s="109"/>
      <c r="C109" s="90">
        <v>4</v>
      </c>
      <c r="D109" s="81" t="str">
        <f>IFERROR(VLOOKUP($N109,入力シート!$A$3:$U$52,6)&amp;"","")</f>
        <v/>
      </c>
      <c r="E109" s="93" t="str">
        <f>IFERROR(VLOOKUP($N109,入力シート!$A$3:$U$52,7)&amp;"","")</f>
        <v/>
      </c>
      <c r="F109" s="96" t="str">
        <f>IFERROR(VLOOKUP($N109,入力シート!$A$3:$U$52,11)&amp;"","")</f>
        <v/>
      </c>
      <c r="G109" s="93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5"/>
    </row>
    <row r="110" spans="2:14" ht="10.8" customHeight="1" x14ac:dyDescent="0.45">
      <c r="B110" s="109"/>
      <c r="C110" s="91"/>
      <c r="D110" s="100" t="str">
        <f>IFERROR(VLOOKUP($N109,入力シート!$A$3:$U$52,5)&amp;"","")</f>
        <v/>
      </c>
      <c r="E110" s="94" t="e">
        <f>VLOOKUP($N$16,入力シート!$A$3:$U$52,6)</f>
        <v>#N/A</v>
      </c>
      <c r="F110" s="97" t="e">
        <f>VLOOKUP($N$16,入力シート!$A$3:$U$52,6)</f>
        <v>#N/A</v>
      </c>
      <c r="G110" s="94" t="e">
        <f>VLOOKUP($N$16,入力シート!$A$3:$U$52,6)</f>
        <v>#N/A</v>
      </c>
      <c r="H110" s="102" t="str">
        <f>IFERROR(VLOOKUP($N109,入力シート!$A$3:$U$52,15)&amp;"","")</f>
        <v/>
      </c>
      <c r="I110" s="103" t="e">
        <f>VLOOKUP($N$16,入力シート!$A$3:$U$52,6)</f>
        <v>#N/A</v>
      </c>
      <c r="J110" s="102" t="str">
        <f>IFERROR(VLOOKUP($N109,入力シート!$A$3:$U$52,18)&amp;"","")</f>
        <v/>
      </c>
      <c r="K110" s="106" t="e">
        <f>VLOOKUP($N$16,入力シート!$A$3:$U$52,6)</f>
        <v>#N/A</v>
      </c>
      <c r="N110" s="145"/>
    </row>
    <row r="111" spans="2:14" ht="10.8" customHeight="1" x14ac:dyDescent="0.45">
      <c r="B111" s="109"/>
      <c r="C111" s="91"/>
      <c r="D111" s="101" t="e">
        <f>VLOOKUP($N$16,入力シート!$A$3:$U$52,6)</f>
        <v>#N/A</v>
      </c>
      <c r="E111" s="94" t="e">
        <f>VLOOKUP($N$16,入力シート!$A$3:$U$52,5)</f>
        <v>#N/A</v>
      </c>
      <c r="F111" s="97" t="e">
        <f>VLOOKUP($N$16,入力シート!$A$3:$U$52,5)</f>
        <v>#N/A</v>
      </c>
      <c r="G111" s="94" t="e">
        <f>VLOOKUP($N$16,入力シート!$A$3:$U$52,5)</f>
        <v>#N/A</v>
      </c>
      <c r="H111" s="104" t="e">
        <f>VLOOKUP($N$16,入力シート!$A$3:$U$52,5)</f>
        <v>#N/A</v>
      </c>
      <c r="I111" s="105" t="e">
        <f>VLOOKUP($N$16,入力シート!$A$3:$U$52,5)</f>
        <v>#N/A</v>
      </c>
      <c r="J111" s="104" t="e">
        <f>VLOOKUP($N$16,入力シート!$A$3:$U$52,5)</f>
        <v>#N/A</v>
      </c>
      <c r="K111" s="107" t="e">
        <f>VLOOKUP($N$16,入力シート!$A$3:$U$52,5)</f>
        <v>#N/A</v>
      </c>
      <c r="N111" s="145"/>
    </row>
    <row r="112" spans="2:14" ht="10.8" customHeight="1" x14ac:dyDescent="0.45">
      <c r="B112" s="109"/>
      <c r="C112" s="92"/>
      <c r="D112" s="25" t="str">
        <f>IFERROR(IF(VLOOKUP($N109,入力シート!$A$3:$U$52,8)=0,"",VLOOKUP($N109,入力シート!$A$3:$U$52,8)),"")</f>
        <v/>
      </c>
      <c r="E112" s="95" t="e">
        <f>VLOOKUP($N$16,入力シート!$A$3:$U$52,6)</f>
        <v>#N/A</v>
      </c>
      <c r="F112" s="98" t="e">
        <f>VLOOKUP($N$16,入力シート!$A$3:$U$52,6)</f>
        <v>#N/A</v>
      </c>
      <c r="G112" s="95" t="e">
        <f>VLOOKUP($N$16,入力シート!$A$3:$U$52,6)</f>
        <v>#N/A</v>
      </c>
      <c r="H112" s="28" t="s">
        <v>170</v>
      </c>
      <c r="I112" s="67" t="str">
        <f>IFERROR(VLOOKUP($N109,入力シート!$A$3:$U$52,20)&amp;"","")</f>
        <v/>
      </c>
      <c r="J112" s="29" t="s">
        <v>172</v>
      </c>
      <c r="K112" s="26" t="str">
        <f>IFERROR(VLOOKUP($N109,入力シート!$A$3:$U$52,21)&amp;"","")</f>
        <v/>
      </c>
      <c r="N112" s="145"/>
    </row>
    <row r="113" spans="2:14" ht="10.8" customHeight="1" x14ac:dyDescent="0.45">
      <c r="B113" s="109"/>
      <c r="C113" s="91">
        <v>5</v>
      </c>
      <c r="D113" s="81" t="str">
        <f>IFERROR(VLOOKUP($N113,入力シート!$A$3:$U$52,6)&amp;"","")</f>
        <v/>
      </c>
      <c r="E113" s="93" t="str">
        <f>IFERROR(VLOOKUP($N113,入力シート!$A$3:$U$52,7)&amp;"","")</f>
        <v/>
      </c>
      <c r="F113" s="96" t="str">
        <f>IFERROR(VLOOKUP($N113,入力シート!$A$3:$U$52,11)&amp;"","")</f>
        <v/>
      </c>
      <c r="G113" s="93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5"/>
    </row>
    <row r="114" spans="2:14" ht="10.8" customHeight="1" x14ac:dyDescent="0.45">
      <c r="B114" s="109"/>
      <c r="C114" s="91"/>
      <c r="D114" s="100" t="str">
        <f>IFERROR(VLOOKUP($N113,入力シート!$A$3:$U$52,5)&amp;"","")</f>
        <v/>
      </c>
      <c r="E114" s="94" t="e">
        <f>VLOOKUP($N$16,入力シート!$A$3:$U$52,6)</f>
        <v>#N/A</v>
      </c>
      <c r="F114" s="97" t="e">
        <f>VLOOKUP($N$16,入力シート!$A$3:$U$52,6)</f>
        <v>#N/A</v>
      </c>
      <c r="G114" s="94" t="e">
        <f>VLOOKUP($N$16,入力シート!$A$3:$U$52,6)</f>
        <v>#N/A</v>
      </c>
      <c r="H114" s="102" t="str">
        <f>IFERROR(VLOOKUP($N113,入力シート!$A$3:$U$52,15)&amp;"","")</f>
        <v/>
      </c>
      <c r="I114" s="103" t="e">
        <f>VLOOKUP($N$16,入力シート!$A$3:$U$52,6)</f>
        <v>#N/A</v>
      </c>
      <c r="J114" s="102" t="str">
        <f>IFERROR(VLOOKUP($N113,入力シート!$A$3:$U$52,18)&amp;"","")</f>
        <v/>
      </c>
      <c r="K114" s="106" t="e">
        <f>VLOOKUP($N$16,入力シート!$A$3:$U$52,6)</f>
        <v>#N/A</v>
      </c>
      <c r="N114" s="145"/>
    </row>
    <row r="115" spans="2:14" ht="10.8" customHeight="1" x14ac:dyDescent="0.45">
      <c r="B115" s="109"/>
      <c r="C115" s="91"/>
      <c r="D115" s="101" t="e">
        <f>VLOOKUP($N$16,入力シート!$A$3:$U$52,6)</f>
        <v>#N/A</v>
      </c>
      <c r="E115" s="94" t="e">
        <f>VLOOKUP($N$16,入力シート!$A$3:$U$52,5)</f>
        <v>#N/A</v>
      </c>
      <c r="F115" s="97" t="e">
        <f>VLOOKUP($N$16,入力シート!$A$3:$U$52,5)</f>
        <v>#N/A</v>
      </c>
      <c r="G115" s="94" t="e">
        <f>VLOOKUP($N$16,入力シート!$A$3:$U$52,5)</f>
        <v>#N/A</v>
      </c>
      <c r="H115" s="102" t="e">
        <f>VLOOKUP($N$16,入力シート!$A$3:$U$52,5)</f>
        <v>#N/A</v>
      </c>
      <c r="I115" s="103" t="e">
        <f>VLOOKUP($N$16,入力シート!$A$3:$U$52,5)</f>
        <v>#N/A</v>
      </c>
      <c r="J115" s="102" t="e">
        <f>VLOOKUP($N$16,入力シート!$A$3:$U$52,5)</f>
        <v>#N/A</v>
      </c>
      <c r="K115" s="106" t="e">
        <f>VLOOKUP($N$16,入力シート!$A$3:$U$52,5)</f>
        <v>#N/A</v>
      </c>
      <c r="N115" s="145"/>
    </row>
    <row r="116" spans="2:14" ht="10.8" customHeight="1" x14ac:dyDescent="0.45">
      <c r="B116" s="109"/>
      <c r="C116" s="92"/>
      <c r="D116" s="25" t="str">
        <f>IFERROR(IF(VLOOKUP($N113,入力シート!$A$3:$U$52,8)=0,"",VLOOKUP($N113,入力シート!$A$3:$U$52,8)),"")</f>
        <v/>
      </c>
      <c r="E116" s="95" t="e">
        <f>VLOOKUP($N$16,入力シート!$A$3:$U$52,6)</f>
        <v>#N/A</v>
      </c>
      <c r="F116" s="98" t="e">
        <f>VLOOKUP($N$16,入力シート!$A$3:$U$52,6)</f>
        <v>#N/A</v>
      </c>
      <c r="G116" s="95" t="e">
        <f>VLOOKUP($N$16,入力シート!$A$3:$U$52,6)</f>
        <v>#N/A</v>
      </c>
      <c r="H116" s="71" t="s">
        <v>170</v>
      </c>
      <c r="I116" s="65" t="str">
        <f>IFERROR(VLOOKUP($N113,入力シート!$A$3:$U$52,20)&amp;"","")</f>
        <v/>
      </c>
      <c r="J116" s="80" t="s">
        <v>172</v>
      </c>
      <c r="K116" s="66" t="str">
        <f>IFERROR(VLOOKUP($N113,入力シート!$A$3:$U$52,21)&amp;"","")</f>
        <v/>
      </c>
      <c r="N116" s="145"/>
    </row>
    <row r="117" spans="2:14" ht="10.8" customHeight="1" x14ac:dyDescent="0.45">
      <c r="B117" s="109"/>
      <c r="C117" s="90">
        <v>6</v>
      </c>
      <c r="D117" s="81" t="str">
        <f>IFERROR(VLOOKUP($N117,入力シート!$A$3:$U$52,6)&amp;"","")</f>
        <v/>
      </c>
      <c r="E117" s="93" t="str">
        <f>IFERROR(VLOOKUP($N117,入力シート!$A$3:$U$52,7)&amp;"","")</f>
        <v/>
      </c>
      <c r="F117" s="96" t="str">
        <f>IFERROR(VLOOKUP($N117,入力シート!$A$3:$U$52,11)&amp;"","")</f>
        <v/>
      </c>
      <c r="G117" s="93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5"/>
    </row>
    <row r="118" spans="2:14" ht="10.8" customHeight="1" x14ac:dyDescent="0.45">
      <c r="B118" s="109"/>
      <c r="C118" s="91"/>
      <c r="D118" s="100" t="str">
        <f>IFERROR(VLOOKUP($N117,入力シート!$A$3:$U$52,5)&amp;"","")</f>
        <v/>
      </c>
      <c r="E118" s="94" t="e">
        <f>VLOOKUP($N$16,入力シート!$A$3:$U$52,6)</f>
        <v>#N/A</v>
      </c>
      <c r="F118" s="97" t="e">
        <f>VLOOKUP($N$16,入力シート!$A$3:$U$52,6)</f>
        <v>#N/A</v>
      </c>
      <c r="G118" s="94" t="e">
        <f>VLOOKUP($N$16,入力シート!$A$3:$U$52,6)</f>
        <v>#N/A</v>
      </c>
      <c r="H118" s="102" t="str">
        <f>IFERROR(VLOOKUP($N117,入力シート!$A$3:$U$52,15)&amp;"","")</f>
        <v/>
      </c>
      <c r="I118" s="103" t="e">
        <f>VLOOKUP($N$16,入力シート!$A$3:$U$52,6)</f>
        <v>#N/A</v>
      </c>
      <c r="J118" s="102" t="str">
        <f>IFERROR(VLOOKUP($N117,入力シート!$A$3:$U$52,18)&amp;"","")</f>
        <v/>
      </c>
      <c r="K118" s="106" t="e">
        <f>VLOOKUP($N$16,入力シート!$A$3:$U$52,6)</f>
        <v>#N/A</v>
      </c>
      <c r="N118" s="145"/>
    </row>
    <row r="119" spans="2:14" ht="10.8" customHeight="1" x14ac:dyDescent="0.45">
      <c r="B119" s="109"/>
      <c r="C119" s="91"/>
      <c r="D119" s="101" t="e">
        <f>VLOOKUP($N$16,入力シート!$A$3:$U$52,6)</f>
        <v>#N/A</v>
      </c>
      <c r="E119" s="94" t="e">
        <f>VLOOKUP($N$16,入力シート!$A$3:$U$52,5)</f>
        <v>#N/A</v>
      </c>
      <c r="F119" s="97" t="e">
        <f>VLOOKUP($N$16,入力シート!$A$3:$U$52,5)</f>
        <v>#N/A</v>
      </c>
      <c r="G119" s="94" t="e">
        <f>VLOOKUP($N$16,入力シート!$A$3:$U$52,5)</f>
        <v>#N/A</v>
      </c>
      <c r="H119" s="104" t="e">
        <f>VLOOKUP($N$16,入力シート!$A$3:$U$52,5)</f>
        <v>#N/A</v>
      </c>
      <c r="I119" s="105" t="e">
        <f>VLOOKUP($N$16,入力シート!$A$3:$U$52,5)</f>
        <v>#N/A</v>
      </c>
      <c r="J119" s="104" t="e">
        <f>VLOOKUP($N$16,入力シート!$A$3:$U$52,5)</f>
        <v>#N/A</v>
      </c>
      <c r="K119" s="107" t="e">
        <f>VLOOKUP($N$16,入力シート!$A$3:$U$52,5)</f>
        <v>#N/A</v>
      </c>
      <c r="N119" s="145"/>
    </row>
    <row r="120" spans="2:14" ht="10.8" customHeight="1" x14ac:dyDescent="0.45">
      <c r="B120" s="109"/>
      <c r="C120" s="92"/>
      <c r="D120" s="25" t="str">
        <f>IFERROR(IF(VLOOKUP($N117,入力シート!$A$3:$U$52,8)=0,"",VLOOKUP($N117,入力シート!$A$3:$U$52,8)),"")</f>
        <v/>
      </c>
      <c r="E120" s="95" t="e">
        <f>VLOOKUP($N$16,入力シート!$A$3:$U$52,6)</f>
        <v>#N/A</v>
      </c>
      <c r="F120" s="98" t="e">
        <f>VLOOKUP($N$16,入力シート!$A$3:$U$52,6)</f>
        <v>#N/A</v>
      </c>
      <c r="G120" s="95" t="e">
        <f>VLOOKUP($N$16,入力シート!$A$3:$U$52,6)</f>
        <v>#N/A</v>
      </c>
      <c r="H120" s="28" t="s">
        <v>170</v>
      </c>
      <c r="I120" s="67" t="str">
        <f>IFERROR(VLOOKUP($N117,入力シート!$A$3:$U$52,20)&amp;"","")</f>
        <v/>
      </c>
      <c r="J120" s="29" t="s">
        <v>172</v>
      </c>
      <c r="K120" s="26" t="str">
        <f>IFERROR(VLOOKUP($N117,入力シート!$A$3:$U$52,21)&amp;"","")</f>
        <v/>
      </c>
      <c r="N120" s="145"/>
    </row>
    <row r="121" spans="2:14" ht="10.8" customHeight="1" x14ac:dyDescent="0.45">
      <c r="B121" s="109"/>
      <c r="C121" s="91">
        <v>7</v>
      </c>
      <c r="D121" s="81" t="str">
        <f>IFERROR(VLOOKUP($N121,入力シート!$A$3:$U$52,6)&amp;"","")</f>
        <v/>
      </c>
      <c r="E121" s="93" t="str">
        <f>IFERROR(VLOOKUP($N121,入力シート!$A$3:$U$52,7)&amp;"","")</f>
        <v/>
      </c>
      <c r="F121" s="96" t="str">
        <f>IFERROR(VLOOKUP($N121,入力シート!$A$3:$U$52,11)&amp;"","")</f>
        <v/>
      </c>
      <c r="G121" s="93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5"/>
    </row>
    <row r="122" spans="2:14" ht="10.8" customHeight="1" x14ac:dyDescent="0.45">
      <c r="B122" s="109"/>
      <c r="C122" s="91"/>
      <c r="D122" s="100" t="str">
        <f>IFERROR(VLOOKUP($N121,入力シート!$A$3:$U$52,5)&amp;"","")</f>
        <v/>
      </c>
      <c r="E122" s="94" t="e">
        <f>VLOOKUP($N$16,入力シート!$A$3:$U$52,6)</f>
        <v>#N/A</v>
      </c>
      <c r="F122" s="97" t="e">
        <f>VLOOKUP($N$16,入力シート!$A$3:$U$52,6)</f>
        <v>#N/A</v>
      </c>
      <c r="G122" s="94" t="e">
        <f>VLOOKUP($N$16,入力シート!$A$3:$U$52,6)</f>
        <v>#N/A</v>
      </c>
      <c r="H122" s="102" t="str">
        <f>IFERROR(VLOOKUP($N121,入力シート!$A$3:$U$52,15)&amp;"","")</f>
        <v/>
      </c>
      <c r="I122" s="103" t="e">
        <f>VLOOKUP($N$16,入力シート!$A$3:$U$52,6)</f>
        <v>#N/A</v>
      </c>
      <c r="J122" s="102" t="str">
        <f>IFERROR(VLOOKUP($N121,入力シート!$A$3:$U$52,18)&amp;"","")</f>
        <v/>
      </c>
      <c r="K122" s="106" t="e">
        <f>VLOOKUP($N$16,入力シート!$A$3:$U$52,6)</f>
        <v>#N/A</v>
      </c>
      <c r="N122" s="145"/>
    </row>
    <row r="123" spans="2:14" ht="10.8" customHeight="1" x14ac:dyDescent="0.45">
      <c r="B123" s="109"/>
      <c r="C123" s="91"/>
      <c r="D123" s="101" t="e">
        <f>VLOOKUP($N$16,入力シート!$A$3:$U$52,6)</f>
        <v>#N/A</v>
      </c>
      <c r="E123" s="94" t="e">
        <f>VLOOKUP($N$16,入力シート!$A$3:$U$52,5)</f>
        <v>#N/A</v>
      </c>
      <c r="F123" s="97" t="e">
        <f>VLOOKUP($N$16,入力シート!$A$3:$U$52,5)</f>
        <v>#N/A</v>
      </c>
      <c r="G123" s="94" t="e">
        <f>VLOOKUP($N$16,入力シート!$A$3:$U$52,5)</f>
        <v>#N/A</v>
      </c>
      <c r="H123" s="102" t="e">
        <f>VLOOKUP($N$16,入力シート!$A$3:$U$52,5)</f>
        <v>#N/A</v>
      </c>
      <c r="I123" s="103" t="e">
        <f>VLOOKUP($N$16,入力シート!$A$3:$U$52,5)</f>
        <v>#N/A</v>
      </c>
      <c r="J123" s="102" t="e">
        <f>VLOOKUP($N$16,入力シート!$A$3:$U$52,5)</f>
        <v>#N/A</v>
      </c>
      <c r="K123" s="106" t="e">
        <f>VLOOKUP($N$16,入力シート!$A$3:$U$52,5)</f>
        <v>#N/A</v>
      </c>
      <c r="N123" s="145"/>
    </row>
    <row r="124" spans="2:14" ht="10.8" customHeight="1" x14ac:dyDescent="0.45">
      <c r="B124" s="109"/>
      <c r="C124" s="92"/>
      <c r="D124" s="25" t="str">
        <f>IFERROR(IF(VLOOKUP($N121,入力シート!$A$3:$U$52,8)=0,"",VLOOKUP($N121,入力シート!$A$3:$U$52,8)),"")</f>
        <v/>
      </c>
      <c r="E124" s="95" t="e">
        <f>VLOOKUP($N$16,入力シート!$A$3:$U$52,6)</f>
        <v>#N/A</v>
      </c>
      <c r="F124" s="98" t="e">
        <f>VLOOKUP($N$16,入力シート!$A$3:$U$52,6)</f>
        <v>#N/A</v>
      </c>
      <c r="G124" s="95" t="e">
        <f>VLOOKUP($N$16,入力シート!$A$3:$U$52,6)</f>
        <v>#N/A</v>
      </c>
      <c r="H124" s="71" t="s">
        <v>170</v>
      </c>
      <c r="I124" s="65" t="str">
        <f>IFERROR(VLOOKUP($N121,入力シート!$A$3:$U$52,20)&amp;"","")</f>
        <v/>
      </c>
      <c r="J124" s="80" t="s">
        <v>172</v>
      </c>
      <c r="K124" s="66" t="str">
        <f>IFERROR(VLOOKUP($N121,入力シート!$A$3:$U$52,21)&amp;"","")</f>
        <v/>
      </c>
      <c r="N124" s="145"/>
    </row>
    <row r="125" spans="2:14" ht="10.8" customHeight="1" x14ac:dyDescent="0.45">
      <c r="B125" s="109"/>
      <c r="C125" s="90">
        <v>8</v>
      </c>
      <c r="D125" s="81" t="str">
        <f>IFERROR(VLOOKUP($N125,入力シート!$A$3:$U$52,6)&amp;"","")</f>
        <v/>
      </c>
      <c r="E125" s="93" t="str">
        <f>IFERROR(VLOOKUP($N125,入力シート!$A$3:$U$52,7)&amp;"","")</f>
        <v/>
      </c>
      <c r="F125" s="96" t="str">
        <f>IFERROR(VLOOKUP($N125,入力シート!$A$3:$U$52,11)&amp;"","")</f>
        <v/>
      </c>
      <c r="G125" s="93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5"/>
    </row>
    <row r="126" spans="2:14" ht="10.8" customHeight="1" x14ac:dyDescent="0.45">
      <c r="B126" s="109"/>
      <c r="C126" s="91"/>
      <c r="D126" s="100" t="str">
        <f>IFERROR(VLOOKUP($N125,入力シート!$A$3:$U$52,5)&amp;"","")</f>
        <v/>
      </c>
      <c r="E126" s="94" t="e">
        <f>VLOOKUP($N$16,入力シート!$A$3:$U$52,6)</f>
        <v>#N/A</v>
      </c>
      <c r="F126" s="97" t="e">
        <f>VLOOKUP($N$16,入力シート!$A$3:$U$52,6)</f>
        <v>#N/A</v>
      </c>
      <c r="G126" s="94" t="e">
        <f>VLOOKUP($N$16,入力シート!$A$3:$U$52,6)</f>
        <v>#N/A</v>
      </c>
      <c r="H126" s="102" t="str">
        <f>IFERROR(VLOOKUP($N125,入力シート!$A$3:$U$52,15)&amp;"","")</f>
        <v/>
      </c>
      <c r="I126" s="103" t="e">
        <f>VLOOKUP($N$16,入力シート!$A$3:$U$52,6)</f>
        <v>#N/A</v>
      </c>
      <c r="J126" s="102" t="str">
        <f>IFERROR(VLOOKUP($N125,入力シート!$A$3:$U$52,18)&amp;"","")</f>
        <v/>
      </c>
      <c r="K126" s="106" t="e">
        <f>VLOOKUP($N$16,入力シート!$A$3:$U$52,6)</f>
        <v>#N/A</v>
      </c>
      <c r="N126" s="145"/>
    </row>
    <row r="127" spans="2:14" ht="10.8" customHeight="1" x14ac:dyDescent="0.45">
      <c r="B127" s="109"/>
      <c r="C127" s="91"/>
      <c r="D127" s="101" t="e">
        <f>VLOOKUP($N$16,入力シート!$A$3:$U$52,6)</f>
        <v>#N/A</v>
      </c>
      <c r="E127" s="94" t="e">
        <f>VLOOKUP($N$16,入力シート!$A$3:$U$52,5)</f>
        <v>#N/A</v>
      </c>
      <c r="F127" s="97" t="e">
        <f>VLOOKUP($N$16,入力シート!$A$3:$U$52,5)</f>
        <v>#N/A</v>
      </c>
      <c r="G127" s="94" t="e">
        <f>VLOOKUP($N$16,入力シート!$A$3:$U$52,5)</f>
        <v>#N/A</v>
      </c>
      <c r="H127" s="104" t="e">
        <f>VLOOKUP($N$16,入力シート!$A$3:$U$52,5)</f>
        <v>#N/A</v>
      </c>
      <c r="I127" s="105" t="e">
        <f>VLOOKUP($N$16,入力シート!$A$3:$U$52,5)</f>
        <v>#N/A</v>
      </c>
      <c r="J127" s="104" t="e">
        <f>VLOOKUP($N$16,入力シート!$A$3:$U$52,5)</f>
        <v>#N/A</v>
      </c>
      <c r="K127" s="107" t="e">
        <f>VLOOKUP($N$16,入力シート!$A$3:$U$52,5)</f>
        <v>#N/A</v>
      </c>
      <c r="N127" s="145"/>
    </row>
    <row r="128" spans="2:14" ht="10.8" customHeight="1" x14ac:dyDescent="0.45">
      <c r="B128" s="109"/>
      <c r="C128" s="92"/>
      <c r="D128" s="25" t="str">
        <f>IFERROR(IF(VLOOKUP($N125,入力シート!$A$3:$U$52,8)=0,"",VLOOKUP($N125,入力シート!$A$3:$U$52,8)),"")</f>
        <v/>
      </c>
      <c r="E128" s="95" t="e">
        <f>VLOOKUP($N$16,入力シート!$A$3:$U$52,6)</f>
        <v>#N/A</v>
      </c>
      <c r="F128" s="98" t="e">
        <f>VLOOKUP($N$16,入力シート!$A$3:$U$52,6)</f>
        <v>#N/A</v>
      </c>
      <c r="G128" s="95" t="e">
        <f>VLOOKUP($N$16,入力シート!$A$3:$U$52,6)</f>
        <v>#N/A</v>
      </c>
      <c r="H128" s="28" t="s">
        <v>170</v>
      </c>
      <c r="I128" s="67" t="str">
        <f>IFERROR(VLOOKUP($N125,入力シート!$A$3:$U$52,20)&amp;"","")</f>
        <v/>
      </c>
      <c r="J128" s="29" t="s">
        <v>172</v>
      </c>
      <c r="K128" s="26" t="str">
        <f>IFERROR(VLOOKUP($N125,入力シート!$A$3:$U$52,21)&amp;"","")</f>
        <v/>
      </c>
      <c r="N128" s="145"/>
    </row>
    <row r="129" spans="2:14" ht="10.8" customHeight="1" x14ac:dyDescent="0.45">
      <c r="B129" s="109"/>
      <c r="C129" s="91">
        <v>9</v>
      </c>
      <c r="D129" s="81" t="str">
        <f>IFERROR(VLOOKUP($N129,入力シート!$A$3:$U$52,6)&amp;"","")</f>
        <v/>
      </c>
      <c r="E129" s="93" t="str">
        <f>IFERROR(VLOOKUP($N129,入力シート!$A$3:$U$52,7)&amp;"","")</f>
        <v/>
      </c>
      <c r="F129" s="96" t="str">
        <f>IFERROR(VLOOKUP($N129,入力シート!$A$3:$U$52,11)&amp;"","")</f>
        <v/>
      </c>
      <c r="G129" s="93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5"/>
    </row>
    <row r="130" spans="2:14" ht="10.8" customHeight="1" x14ac:dyDescent="0.45">
      <c r="B130" s="109"/>
      <c r="C130" s="91"/>
      <c r="D130" s="100" t="str">
        <f>IFERROR(VLOOKUP($N129,入力シート!$A$3:$U$52,5)&amp;"","")</f>
        <v/>
      </c>
      <c r="E130" s="94" t="e">
        <f>VLOOKUP($N$16,入力シート!$A$3:$U$52,6)</f>
        <v>#N/A</v>
      </c>
      <c r="F130" s="97" t="e">
        <f>VLOOKUP($N$16,入力シート!$A$3:$U$52,6)</f>
        <v>#N/A</v>
      </c>
      <c r="G130" s="94" t="e">
        <f>VLOOKUP($N$16,入力シート!$A$3:$U$52,6)</f>
        <v>#N/A</v>
      </c>
      <c r="H130" s="102" t="str">
        <f>IFERROR(VLOOKUP($N129,入力シート!$A$3:$U$52,15)&amp;"","")</f>
        <v/>
      </c>
      <c r="I130" s="103" t="e">
        <f>VLOOKUP($N$16,入力シート!$A$3:$U$52,6)</f>
        <v>#N/A</v>
      </c>
      <c r="J130" s="102" t="str">
        <f>IFERROR(VLOOKUP($N129,入力シート!$A$3:$U$52,18)&amp;"","")</f>
        <v/>
      </c>
      <c r="K130" s="106" t="e">
        <f>VLOOKUP($N$16,入力シート!$A$3:$U$52,6)</f>
        <v>#N/A</v>
      </c>
      <c r="N130" s="145"/>
    </row>
    <row r="131" spans="2:14" ht="10.8" customHeight="1" x14ac:dyDescent="0.45">
      <c r="B131" s="109"/>
      <c r="C131" s="91"/>
      <c r="D131" s="101" t="e">
        <f>VLOOKUP($N$16,入力シート!$A$3:$U$52,6)</f>
        <v>#N/A</v>
      </c>
      <c r="E131" s="94" t="e">
        <f>VLOOKUP($N$16,入力シート!$A$3:$U$52,5)</f>
        <v>#N/A</v>
      </c>
      <c r="F131" s="97" t="e">
        <f>VLOOKUP($N$16,入力シート!$A$3:$U$52,5)</f>
        <v>#N/A</v>
      </c>
      <c r="G131" s="94" t="e">
        <f>VLOOKUP($N$16,入力シート!$A$3:$U$52,5)</f>
        <v>#N/A</v>
      </c>
      <c r="H131" s="102" t="e">
        <f>VLOOKUP($N$16,入力シート!$A$3:$U$52,5)</f>
        <v>#N/A</v>
      </c>
      <c r="I131" s="103" t="e">
        <f>VLOOKUP($N$16,入力シート!$A$3:$U$52,5)</f>
        <v>#N/A</v>
      </c>
      <c r="J131" s="102" t="e">
        <f>VLOOKUP($N$16,入力シート!$A$3:$U$52,5)</f>
        <v>#N/A</v>
      </c>
      <c r="K131" s="106" t="e">
        <f>VLOOKUP($N$16,入力シート!$A$3:$U$52,5)</f>
        <v>#N/A</v>
      </c>
      <c r="N131" s="145"/>
    </row>
    <row r="132" spans="2:14" ht="10.8" customHeight="1" x14ac:dyDescent="0.45">
      <c r="B132" s="109"/>
      <c r="C132" s="92"/>
      <c r="D132" s="25" t="str">
        <f>IFERROR(IF(VLOOKUP($N129,入力シート!$A$3:$U$52,8)=0,"",VLOOKUP($N129,入力シート!$A$3:$U$52,8)),"")</f>
        <v/>
      </c>
      <c r="E132" s="95" t="e">
        <f>VLOOKUP($N$16,入力シート!$A$3:$U$52,6)</f>
        <v>#N/A</v>
      </c>
      <c r="F132" s="98" t="e">
        <f>VLOOKUP($N$16,入力シート!$A$3:$U$52,6)</f>
        <v>#N/A</v>
      </c>
      <c r="G132" s="95" t="e">
        <f>VLOOKUP($N$16,入力シート!$A$3:$U$52,6)</f>
        <v>#N/A</v>
      </c>
      <c r="H132" s="71" t="s">
        <v>170</v>
      </c>
      <c r="I132" s="65" t="str">
        <f>IFERROR(VLOOKUP($N129,入力シート!$A$3:$U$52,20)&amp;"","")</f>
        <v/>
      </c>
      <c r="J132" s="80" t="s">
        <v>172</v>
      </c>
      <c r="K132" s="66" t="str">
        <f>IFERROR(VLOOKUP($N129,入力シート!$A$3:$U$52,21)&amp;"","")</f>
        <v/>
      </c>
      <c r="N132" s="145"/>
    </row>
    <row r="133" spans="2:14" ht="10.8" customHeight="1" x14ac:dyDescent="0.45">
      <c r="B133" s="109"/>
      <c r="C133" s="90">
        <v>10</v>
      </c>
      <c r="D133" s="81" t="str">
        <f>IFERROR(VLOOKUP($N133,入力シート!$A$3:$U$52,6)&amp;"","")</f>
        <v/>
      </c>
      <c r="E133" s="93" t="str">
        <f>IFERROR(VLOOKUP($N133,入力シート!$A$3:$U$52,7)&amp;"","")</f>
        <v/>
      </c>
      <c r="F133" s="96" t="str">
        <f>IFERROR(VLOOKUP($N133,入力シート!$A$3:$U$52,11)&amp;"","")</f>
        <v/>
      </c>
      <c r="G133" s="93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5"/>
    </row>
    <row r="134" spans="2:14" ht="10.8" customHeight="1" x14ac:dyDescent="0.45">
      <c r="B134" s="109"/>
      <c r="C134" s="91"/>
      <c r="D134" s="100" t="str">
        <f>IFERROR(VLOOKUP($N133,入力シート!$A$3:$U$52,5)&amp;"","")</f>
        <v/>
      </c>
      <c r="E134" s="94" t="e">
        <f>VLOOKUP($N$16,入力シート!$A$3:$U$52,6)</f>
        <v>#N/A</v>
      </c>
      <c r="F134" s="97" t="e">
        <f>VLOOKUP($N$16,入力シート!$A$3:$U$52,6)</f>
        <v>#N/A</v>
      </c>
      <c r="G134" s="94" t="e">
        <f>VLOOKUP($N$16,入力シート!$A$3:$U$52,6)</f>
        <v>#N/A</v>
      </c>
      <c r="H134" s="102" t="str">
        <f>IFERROR(VLOOKUP($N133,入力シート!$A$3:$U$52,15)&amp;"","")</f>
        <v/>
      </c>
      <c r="I134" s="103" t="e">
        <f>VLOOKUP($N$16,入力シート!$A$3:$U$52,6)</f>
        <v>#N/A</v>
      </c>
      <c r="J134" s="102" t="str">
        <f>IFERROR(VLOOKUP($N133,入力シート!$A$3:$U$52,18)&amp;"","")</f>
        <v/>
      </c>
      <c r="K134" s="106" t="e">
        <f>VLOOKUP($N$16,入力シート!$A$3:$U$52,6)</f>
        <v>#N/A</v>
      </c>
      <c r="N134" s="145"/>
    </row>
    <row r="135" spans="2:14" ht="10.8" customHeight="1" x14ac:dyDescent="0.45">
      <c r="B135" s="109"/>
      <c r="C135" s="91"/>
      <c r="D135" s="101" t="e">
        <f>VLOOKUP($N$16,入力シート!$A$3:$U$52,6)</f>
        <v>#N/A</v>
      </c>
      <c r="E135" s="94" t="e">
        <f>VLOOKUP($N$16,入力シート!$A$3:$U$52,5)</f>
        <v>#N/A</v>
      </c>
      <c r="F135" s="97" t="e">
        <f>VLOOKUP($N$16,入力シート!$A$3:$U$52,5)</f>
        <v>#N/A</v>
      </c>
      <c r="G135" s="94" t="e">
        <f>VLOOKUP($N$16,入力シート!$A$3:$U$52,5)</f>
        <v>#N/A</v>
      </c>
      <c r="H135" s="104" t="e">
        <f>VLOOKUP($N$16,入力シート!$A$3:$U$52,5)</f>
        <v>#N/A</v>
      </c>
      <c r="I135" s="105" t="e">
        <f>VLOOKUP($N$16,入力シート!$A$3:$U$52,5)</f>
        <v>#N/A</v>
      </c>
      <c r="J135" s="104" t="e">
        <f>VLOOKUP($N$16,入力シート!$A$3:$U$52,5)</f>
        <v>#N/A</v>
      </c>
      <c r="K135" s="107" t="e">
        <f>VLOOKUP($N$16,入力シート!$A$3:$U$52,5)</f>
        <v>#N/A</v>
      </c>
      <c r="N135" s="145"/>
    </row>
    <row r="136" spans="2:14" ht="10.8" customHeight="1" x14ac:dyDescent="0.45">
      <c r="B136" s="110"/>
      <c r="C136" s="92"/>
      <c r="D136" s="30" t="str">
        <f>IFERROR(IF(VLOOKUP($N133,入力シート!$A$3:$U$52,8)=0,"",VLOOKUP($N133,入力シート!$A$3:$U$52,8)),"")</f>
        <v/>
      </c>
      <c r="E136" s="95" t="e">
        <f>VLOOKUP($N$16,入力シート!$A$3:$U$52,6)</f>
        <v>#N/A</v>
      </c>
      <c r="F136" s="98" t="e">
        <f>VLOOKUP($N$16,入力シート!$A$3:$U$52,6)</f>
        <v>#N/A</v>
      </c>
      <c r="G136" s="95" t="e">
        <f>VLOOKUP($N$16,入力シート!$A$3:$U$52,6)</f>
        <v>#N/A</v>
      </c>
      <c r="H136" s="28" t="s">
        <v>170</v>
      </c>
      <c r="I136" s="67" t="str">
        <f>IFERROR(VLOOKUP($N133,入力シート!$A$3:$U$52,20)&amp;"","")</f>
        <v/>
      </c>
      <c r="J136" s="29" t="s">
        <v>172</v>
      </c>
      <c r="K136" s="26" t="str">
        <f>IFERROR(VLOOKUP($N133,入力シート!$A$3:$U$52,21)&amp;"","")</f>
        <v/>
      </c>
      <c r="N136" s="145"/>
    </row>
    <row r="137" spans="2:14" ht="9.6" customHeight="1" x14ac:dyDescent="0.45">
      <c r="B137" s="16"/>
      <c r="C137" s="14"/>
      <c r="D137" s="14"/>
      <c r="E137" s="14"/>
      <c r="F137" s="14"/>
      <c r="G137" s="14"/>
      <c r="H137" s="14"/>
    </row>
    <row r="138" spans="2:14" ht="9.6" customHeight="1" x14ac:dyDescent="0.45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 x14ac:dyDescent="0.2">
      <c r="B139" s="17"/>
      <c r="C139" s="17"/>
      <c r="D139" s="17"/>
      <c r="E139" s="88" t="s">
        <v>175</v>
      </c>
      <c r="F139" s="88"/>
      <c r="G139" s="17"/>
      <c r="H139" s="89" t="s">
        <v>178</v>
      </c>
      <c r="I139" s="89"/>
      <c r="J139" s="18"/>
      <c r="K139" s="18"/>
    </row>
    <row r="140" spans="2:14" ht="9.6" customHeight="1" x14ac:dyDescent="0.45"/>
    <row r="141" spans="2:14" ht="16.2" x14ac:dyDescent="0.45">
      <c r="B141" s="20" t="s">
        <v>198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 x14ac:dyDescent="0.45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 x14ac:dyDescent="0.45">
      <c r="C143" s="10">
        <v>1</v>
      </c>
      <c r="D143" s="11" t="s">
        <v>101</v>
      </c>
      <c r="E143" s="146" t="str">
        <f>$E$3</f>
        <v>水泳競技（競泳）</v>
      </c>
      <c r="F143" s="146"/>
      <c r="G143" s="146"/>
      <c r="H143" s="146"/>
    </row>
    <row r="144" spans="2:14" ht="13.2" customHeight="1" x14ac:dyDescent="0.45">
      <c r="C144" s="12"/>
      <c r="D144" s="13"/>
    </row>
    <row r="145" spans="2:14" ht="13.2" customHeight="1" x14ac:dyDescent="0.45">
      <c r="C145" s="10">
        <v>2</v>
      </c>
      <c r="D145" s="11" t="s">
        <v>102</v>
      </c>
      <c r="E145" s="147" t="str">
        <f>$E$5</f>
        <v>（ 　成年 ・ 少年　 ）　（ 　男子 ・ 女子　 ）</v>
      </c>
      <c r="F145" s="147"/>
      <c r="G145" s="147"/>
      <c r="H145" s="147"/>
      <c r="I145" s="8" t="s">
        <v>85</v>
      </c>
    </row>
    <row r="146" spans="2:14" ht="13.2" customHeight="1" x14ac:dyDescent="0.45">
      <c r="C146" s="12"/>
      <c r="D146" s="13"/>
      <c r="I146" s="12" t="s">
        <v>161</v>
      </c>
      <c r="J146" s="148">
        <f>$J$6</f>
        <v>0</v>
      </c>
      <c r="K146" s="148"/>
    </row>
    <row r="147" spans="2:14" ht="13.2" customHeight="1" x14ac:dyDescent="0.45">
      <c r="C147" s="10">
        <v>3</v>
      </c>
      <c r="D147" s="11" t="s">
        <v>103</v>
      </c>
      <c r="E147" s="147" t="str">
        <f>$E$7</f>
        <v>令和５年　　月　　日（　　）　～　　　月　　日（　　）</v>
      </c>
      <c r="F147" s="147"/>
      <c r="G147" s="147"/>
      <c r="H147" s="147"/>
    </row>
    <row r="148" spans="2:14" ht="13.2" customHeight="1" x14ac:dyDescent="0.45">
      <c r="C148" s="12"/>
      <c r="D148" s="13"/>
      <c r="I148" s="12" t="s">
        <v>162</v>
      </c>
      <c r="J148" s="148">
        <f>$J$8</f>
        <v>0</v>
      </c>
      <c r="K148" s="148"/>
    </row>
    <row r="149" spans="2:14" ht="13.2" customHeight="1" x14ac:dyDescent="0.45">
      <c r="C149" s="10">
        <v>4</v>
      </c>
      <c r="D149" s="11" t="s">
        <v>164</v>
      </c>
      <c r="E149" s="147">
        <f>$E$9</f>
        <v>0</v>
      </c>
      <c r="F149" s="147"/>
      <c r="G149" s="147"/>
      <c r="H149" s="147"/>
    </row>
    <row r="150" spans="2:14" ht="13.2" customHeight="1" x14ac:dyDescent="0.45">
      <c r="C150" s="12"/>
      <c r="D150" s="13"/>
    </row>
    <row r="151" spans="2:14" ht="13.2" customHeight="1" x14ac:dyDescent="0.45">
      <c r="C151" s="10">
        <v>5</v>
      </c>
      <c r="D151" s="11" t="s">
        <v>104</v>
      </c>
      <c r="E151" s="147" t="str">
        <f>$E$11</f>
        <v>監督　　　名　　・　　選手　　　名　　・　　計　　　名</v>
      </c>
      <c r="F151" s="147"/>
      <c r="G151" s="147"/>
      <c r="H151" s="147"/>
    </row>
    <row r="152" spans="2:14" ht="13.2" customHeight="1" x14ac:dyDescent="0.45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 x14ac:dyDescent="0.45">
      <c r="B153" s="133" t="s">
        <v>86</v>
      </c>
      <c r="C153" s="134"/>
      <c r="D153" s="31" t="s">
        <v>88</v>
      </c>
      <c r="E153" s="135" t="s">
        <v>71</v>
      </c>
      <c r="F153" s="138" t="s">
        <v>96</v>
      </c>
      <c r="G153" s="139"/>
      <c r="H153" s="32" t="s">
        <v>99</v>
      </c>
      <c r="I153" s="33" t="s">
        <v>92</v>
      </c>
      <c r="J153" s="32" t="s">
        <v>99</v>
      </c>
      <c r="K153" s="33" t="s">
        <v>92</v>
      </c>
    </row>
    <row r="154" spans="2:14" ht="10.8" customHeight="1" x14ac:dyDescent="0.45">
      <c r="B154" s="113"/>
      <c r="C154" s="114"/>
      <c r="D154" s="34" t="s">
        <v>89</v>
      </c>
      <c r="E154" s="136"/>
      <c r="F154" s="121"/>
      <c r="G154" s="140"/>
      <c r="H154" s="123" t="s">
        <v>173</v>
      </c>
      <c r="I154" s="125"/>
      <c r="J154" s="123" t="s">
        <v>100</v>
      </c>
      <c r="K154" s="125"/>
    </row>
    <row r="155" spans="2:14" ht="10.8" customHeight="1" x14ac:dyDescent="0.45">
      <c r="B155" s="115"/>
      <c r="C155" s="116"/>
      <c r="D155" s="35" t="s">
        <v>90</v>
      </c>
      <c r="E155" s="137"/>
      <c r="F155" s="122"/>
      <c r="G155" s="141"/>
      <c r="H155" s="36" t="s">
        <v>171</v>
      </c>
      <c r="I155" s="37"/>
      <c r="J155" s="36" t="s">
        <v>174</v>
      </c>
      <c r="K155" s="37"/>
    </row>
    <row r="156" spans="2:14" ht="10.8" customHeight="1" x14ac:dyDescent="0.45">
      <c r="B156" s="130" t="s">
        <v>91</v>
      </c>
      <c r="C156" s="90">
        <v>1</v>
      </c>
      <c r="D156" s="81" t="str">
        <f>IFERROR(VLOOKUP($N156,入力シート!$A$3:$U$52,6)&amp;"","")</f>
        <v/>
      </c>
      <c r="E156" s="93" t="str">
        <f>IFERROR(VLOOKUP($N156,入力シート!$A$3:$U$52,7)&amp;"","")</f>
        <v/>
      </c>
      <c r="F156" s="96" t="str">
        <f>IFERROR(VLOOKUP($N156,入力シート!$A$3:$U$52,11)&amp;"","")</f>
        <v/>
      </c>
      <c r="G156" s="126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5"/>
    </row>
    <row r="157" spans="2:14" ht="10.8" customHeight="1" x14ac:dyDescent="0.45">
      <c r="B157" s="131"/>
      <c r="C157" s="91"/>
      <c r="D157" s="100" t="str">
        <f>IFERROR(VLOOKUP($N156,入力シート!$A$3:$U$52,5)&amp;"","")</f>
        <v/>
      </c>
      <c r="E157" s="94" t="e">
        <f>VLOOKUP($N$16,入力シート!$A$3:$U$52,6)</f>
        <v>#N/A</v>
      </c>
      <c r="F157" s="97" t="e">
        <f>VLOOKUP($N$16,入力シート!$A$3:$U$52,6)</f>
        <v>#N/A</v>
      </c>
      <c r="G157" s="127"/>
      <c r="H157" s="102" t="str">
        <f>IFERROR(VLOOKUP($N156,入力シート!$A$3:$U$52,15)&amp;"","")</f>
        <v/>
      </c>
      <c r="I157" s="103" t="e">
        <f>VLOOKUP($N$16,入力シート!$A$3:$U$52,6)</f>
        <v>#N/A</v>
      </c>
      <c r="J157" s="102" t="str">
        <f>IFERROR(VLOOKUP($N156,入力シート!$A$3:$U$52,18)&amp;"","")</f>
        <v/>
      </c>
      <c r="K157" s="106" t="e">
        <f>VLOOKUP($N$16,入力シート!$A$3:$U$52,6)</f>
        <v>#N/A</v>
      </c>
      <c r="N157" s="145"/>
    </row>
    <row r="158" spans="2:14" ht="10.8" customHeight="1" x14ac:dyDescent="0.45">
      <c r="B158" s="131"/>
      <c r="C158" s="91"/>
      <c r="D158" s="101" t="e">
        <f>VLOOKUP($N$16,入力シート!$A$3:$U$52,6)</f>
        <v>#N/A</v>
      </c>
      <c r="E158" s="94" t="e">
        <f>VLOOKUP($N$16,入力シート!$A$3:$U$52,5)</f>
        <v>#N/A</v>
      </c>
      <c r="F158" s="97" t="e">
        <f>VLOOKUP($N$16,入力シート!$A$3:$U$52,5)</f>
        <v>#N/A</v>
      </c>
      <c r="G158" s="127"/>
      <c r="H158" s="102" t="e">
        <f>VLOOKUP($N$16,入力シート!$A$3:$U$52,5)</f>
        <v>#N/A</v>
      </c>
      <c r="I158" s="103" t="e">
        <f>VLOOKUP($N$16,入力シート!$A$3:$U$52,5)</f>
        <v>#N/A</v>
      </c>
      <c r="J158" s="102" t="e">
        <f>VLOOKUP($N$16,入力シート!$A$3:$U$52,5)</f>
        <v>#N/A</v>
      </c>
      <c r="K158" s="106" t="e">
        <f>VLOOKUP($N$16,入力シート!$A$3:$U$52,5)</f>
        <v>#N/A</v>
      </c>
      <c r="N158" s="145"/>
    </row>
    <row r="159" spans="2:14" ht="10.8" customHeight="1" x14ac:dyDescent="0.45">
      <c r="B159" s="131"/>
      <c r="C159" s="91"/>
      <c r="D159" s="25" t="str">
        <f>IFERROR(IF(VLOOKUP($N156,入力シート!$A$3:$U$52,8)=0,"",VLOOKUP($N156,入力シート!$A$3:$U$52,8)),"")</f>
        <v/>
      </c>
      <c r="E159" s="95" t="e">
        <f>VLOOKUP($N$16,入力シート!$A$3:$U$52,6)</f>
        <v>#N/A</v>
      </c>
      <c r="F159" s="98" t="e">
        <f>VLOOKUP($N$16,入力シート!$A$3:$U$52,6)</f>
        <v>#N/A</v>
      </c>
      <c r="G159" s="132"/>
      <c r="H159" s="64" t="s">
        <v>170</v>
      </c>
      <c r="I159" s="65" t="str">
        <f>IFERROR(VLOOKUP($N156,入力シート!$A$3:$U$52,20)&amp;"","")</f>
        <v/>
      </c>
      <c r="J159" s="78" t="s">
        <v>172</v>
      </c>
      <c r="K159" s="66" t="str">
        <f>IFERROR(VLOOKUP($N156,入力シート!$A$3:$U$52,21)&amp;"","")</f>
        <v/>
      </c>
      <c r="N159" s="145"/>
    </row>
    <row r="160" spans="2:14" ht="10.8" customHeight="1" x14ac:dyDescent="0.45">
      <c r="B160" s="131"/>
      <c r="C160" s="90">
        <v>2</v>
      </c>
      <c r="D160" s="81" t="str">
        <f>IFERROR(VLOOKUP($N160,入力シート!$A$3:$U$52,6)&amp;"","")</f>
        <v/>
      </c>
      <c r="E160" s="93" t="str">
        <f>IFERROR(VLOOKUP($N160,入力シート!$A$3:$U$52,7)&amp;"","")</f>
        <v/>
      </c>
      <c r="F160" s="96" t="str">
        <f>IFERROR(VLOOKUP($N160,入力シート!$A$3:$U$52,11)&amp;"","")</f>
        <v/>
      </c>
      <c r="G160" s="126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5"/>
    </row>
    <row r="161" spans="2:14" ht="10.8" customHeight="1" x14ac:dyDescent="0.45">
      <c r="B161" s="131"/>
      <c r="C161" s="91"/>
      <c r="D161" s="100" t="str">
        <f>IFERROR(VLOOKUP($N160,入力シート!$A$3:$U$52,5)&amp;"","")</f>
        <v/>
      </c>
      <c r="E161" s="94" t="e">
        <f>VLOOKUP($N$16,入力シート!$A$3:$U$52,6)</f>
        <v>#N/A</v>
      </c>
      <c r="F161" s="97" t="e">
        <f>VLOOKUP($N$16,入力シート!$A$3:$U$52,6)</f>
        <v>#N/A</v>
      </c>
      <c r="G161" s="127"/>
      <c r="H161" s="102" t="str">
        <f>IFERROR(VLOOKUP($N160,入力シート!$A$3:$U$52,15)&amp;"","")</f>
        <v/>
      </c>
      <c r="I161" s="103" t="e">
        <f>VLOOKUP($N$16,入力シート!$A$3:$U$52,6)</f>
        <v>#N/A</v>
      </c>
      <c r="J161" s="102" t="str">
        <f>IFERROR(VLOOKUP($N160,入力シート!$A$3:$U$52,18)&amp;"","")</f>
        <v/>
      </c>
      <c r="K161" s="106" t="e">
        <f>VLOOKUP($N$16,入力シート!$A$3:$U$52,6)</f>
        <v>#N/A</v>
      </c>
      <c r="N161" s="145"/>
    </row>
    <row r="162" spans="2:14" ht="10.8" customHeight="1" x14ac:dyDescent="0.45">
      <c r="B162" s="131"/>
      <c r="C162" s="91"/>
      <c r="D162" s="101" t="e">
        <f>VLOOKUP($N$16,入力シート!$A$3:$U$52,6)</f>
        <v>#N/A</v>
      </c>
      <c r="E162" s="94" t="e">
        <f>VLOOKUP($N$16,入力シート!$A$3:$U$52,5)</f>
        <v>#N/A</v>
      </c>
      <c r="F162" s="97" t="e">
        <f>VLOOKUP($N$16,入力シート!$A$3:$U$52,5)</f>
        <v>#N/A</v>
      </c>
      <c r="G162" s="127"/>
      <c r="H162" s="104" t="e">
        <f>VLOOKUP($N$16,入力シート!$A$3:$U$52,5)</f>
        <v>#N/A</v>
      </c>
      <c r="I162" s="105" t="e">
        <f>VLOOKUP($N$16,入力シート!$A$3:$U$52,5)</f>
        <v>#N/A</v>
      </c>
      <c r="J162" s="104" t="e">
        <f>VLOOKUP($N$16,入力シート!$A$3:$U$52,5)</f>
        <v>#N/A</v>
      </c>
      <c r="K162" s="107" t="e">
        <f>VLOOKUP($N$16,入力シート!$A$3:$U$52,5)</f>
        <v>#N/A</v>
      </c>
      <c r="N162" s="145"/>
    </row>
    <row r="163" spans="2:14" ht="10.8" customHeight="1" thickBot="1" x14ac:dyDescent="0.5">
      <c r="B163" s="131"/>
      <c r="C163" s="91"/>
      <c r="D163" s="25" t="str">
        <f>IFERROR(IF(VLOOKUP($N160,入力シート!$A$3:$U$52,8)=0,"",VLOOKUP($N160,入力シート!$A$3:$U$52,8)),"")</f>
        <v/>
      </c>
      <c r="E163" s="94" t="e">
        <f>VLOOKUP($N$16,入力シート!$A$3:$U$52,6)</f>
        <v>#N/A</v>
      </c>
      <c r="F163" s="97" t="e">
        <f>VLOOKUP($N$16,入力シート!$A$3:$U$52,6)</f>
        <v>#N/A</v>
      </c>
      <c r="G163" s="127"/>
      <c r="H163" s="27" t="s">
        <v>170</v>
      </c>
      <c r="I163" s="68" t="str">
        <f>IFERROR(VLOOKUP($N160,入力シート!$A$3:$U$52,20)&amp;"","")</f>
        <v/>
      </c>
      <c r="J163" s="79" t="s">
        <v>172</v>
      </c>
      <c r="K163" s="72" t="str">
        <f>IFERROR(VLOOKUP($N160,入力シート!$A$3:$U$52,21)&amp;"","")</f>
        <v/>
      </c>
      <c r="N163" s="145"/>
    </row>
    <row r="164" spans="2:14" ht="10.8" customHeight="1" thickTop="1" x14ac:dyDescent="0.45">
      <c r="B164" s="111" t="s">
        <v>86</v>
      </c>
      <c r="C164" s="112"/>
      <c r="D164" s="38" t="s">
        <v>88</v>
      </c>
      <c r="E164" s="117" t="s">
        <v>71</v>
      </c>
      <c r="F164" s="120" t="s">
        <v>96</v>
      </c>
      <c r="G164" s="117" t="s">
        <v>74</v>
      </c>
      <c r="H164" s="39" t="s">
        <v>99</v>
      </c>
      <c r="I164" s="74" t="s">
        <v>92</v>
      </c>
      <c r="J164" s="69" t="s">
        <v>99</v>
      </c>
      <c r="K164" s="70" t="s">
        <v>92</v>
      </c>
      <c r="N164" s="19"/>
    </row>
    <row r="165" spans="2:14" ht="10.8" customHeight="1" x14ac:dyDescent="0.45">
      <c r="B165" s="113"/>
      <c r="C165" s="114"/>
      <c r="D165" s="34" t="s">
        <v>89</v>
      </c>
      <c r="E165" s="118"/>
      <c r="F165" s="121"/>
      <c r="G165" s="118"/>
      <c r="H165" s="123" t="s">
        <v>173</v>
      </c>
      <c r="I165" s="124"/>
      <c r="J165" s="123" t="s">
        <v>100</v>
      </c>
      <c r="K165" s="125"/>
      <c r="N165" s="19"/>
    </row>
    <row r="166" spans="2:14" ht="10.8" customHeight="1" x14ac:dyDescent="0.45">
      <c r="B166" s="115"/>
      <c r="C166" s="116"/>
      <c r="D166" s="35" t="s">
        <v>90</v>
      </c>
      <c r="E166" s="119"/>
      <c r="F166" s="122"/>
      <c r="G166" s="119"/>
      <c r="H166" s="36" t="s">
        <v>171</v>
      </c>
      <c r="I166" s="75"/>
      <c r="J166" s="36" t="s">
        <v>174</v>
      </c>
      <c r="K166" s="37"/>
      <c r="N166" s="19"/>
    </row>
    <row r="167" spans="2:14" ht="10.8" customHeight="1" x14ac:dyDescent="0.45">
      <c r="B167" s="108" t="s">
        <v>93</v>
      </c>
      <c r="C167" s="91">
        <v>1</v>
      </c>
      <c r="D167" s="81" t="str">
        <f>IFERROR(VLOOKUP($N167,入力シート!$A$3:$U$52,6)&amp;"","")</f>
        <v/>
      </c>
      <c r="E167" s="93" t="str">
        <f>IFERROR(VLOOKUP($N167,入力シート!$A$3:$U$52,7)&amp;"","")</f>
        <v/>
      </c>
      <c r="F167" s="96" t="str">
        <f>IFERROR(VLOOKUP($N167,入力シート!$A$3:$U$52,11)&amp;"","")</f>
        <v/>
      </c>
      <c r="G167" s="93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5"/>
    </row>
    <row r="168" spans="2:14" ht="10.8" customHeight="1" x14ac:dyDescent="0.45">
      <c r="B168" s="109"/>
      <c r="C168" s="91"/>
      <c r="D168" s="100" t="str">
        <f>IFERROR(VLOOKUP($N167,入力シート!$A$3:$U$52,5)&amp;"","")</f>
        <v/>
      </c>
      <c r="E168" s="94" t="e">
        <f>VLOOKUP($N$16,入力シート!$A$3:$U$52,6)</f>
        <v>#N/A</v>
      </c>
      <c r="F168" s="97" t="e">
        <f>VLOOKUP($N$16,入力シート!$A$3:$U$52,6)</f>
        <v>#N/A</v>
      </c>
      <c r="G168" s="94" t="e">
        <f>VLOOKUP($N$16,入力シート!$A$3:$U$52,6)</f>
        <v>#N/A</v>
      </c>
      <c r="H168" s="102" t="str">
        <f>IFERROR(VLOOKUP($N167,入力シート!$A$3:$U$52,15)&amp;"","")</f>
        <v/>
      </c>
      <c r="I168" s="103" t="e">
        <f>VLOOKUP($N$16,入力シート!$A$3:$U$52,6)</f>
        <v>#N/A</v>
      </c>
      <c r="J168" s="102" t="str">
        <f>IFERROR(VLOOKUP($N167,入力シート!$A$3:$U$52,18)&amp;"","")</f>
        <v/>
      </c>
      <c r="K168" s="106" t="e">
        <f>VLOOKUP($N$16,入力シート!$A$3:$U$52,6)</f>
        <v>#N/A</v>
      </c>
      <c r="N168" s="145"/>
    </row>
    <row r="169" spans="2:14" ht="10.8" customHeight="1" x14ac:dyDescent="0.45">
      <c r="B169" s="109"/>
      <c r="C169" s="91"/>
      <c r="D169" s="101" t="e">
        <f>VLOOKUP($N$16,入力シート!$A$3:$U$52,6)</f>
        <v>#N/A</v>
      </c>
      <c r="E169" s="94" t="e">
        <f>VLOOKUP($N$16,入力シート!$A$3:$U$52,5)</f>
        <v>#N/A</v>
      </c>
      <c r="F169" s="97" t="e">
        <f>VLOOKUP($N$16,入力シート!$A$3:$U$52,5)</f>
        <v>#N/A</v>
      </c>
      <c r="G169" s="94" t="e">
        <f>VLOOKUP($N$16,入力シート!$A$3:$U$52,5)</f>
        <v>#N/A</v>
      </c>
      <c r="H169" s="102" t="e">
        <f>VLOOKUP($N$16,入力シート!$A$3:$U$52,5)</f>
        <v>#N/A</v>
      </c>
      <c r="I169" s="103" t="e">
        <f>VLOOKUP($N$16,入力シート!$A$3:$U$52,5)</f>
        <v>#N/A</v>
      </c>
      <c r="J169" s="102" t="e">
        <f>VLOOKUP($N$16,入力シート!$A$3:$U$52,5)</f>
        <v>#N/A</v>
      </c>
      <c r="K169" s="106" t="e">
        <f>VLOOKUP($N$16,入力シート!$A$3:$U$52,5)</f>
        <v>#N/A</v>
      </c>
      <c r="N169" s="145"/>
    </row>
    <row r="170" spans="2:14" ht="10.8" customHeight="1" x14ac:dyDescent="0.45">
      <c r="B170" s="109"/>
      <c r="C170" s="92"/>
      <c r="D170" s="25" t="str">
        <f>IFERROR(IF(VLOOKUP($N167,入力シート!$A$3:$U$52,8)=0,"",VLOOKUP($N167,入力シート!$A$3:$U$52,8)),"")</f>
        <v/>
      </c>
      <c r="E170" s="95" t="e">
        <f>VLOOKUP($N$16,入力シート!$A$3:$U$52,6)</f>
        <v>#N/A</v>
      </c>
      <c r="F170" s="98" t="e">
        <f>VLOOKUP($N$16,入力シート!$A$3:$U$52,6)</f>
        <v>#N/A</v>
      </c>
      <c r="G170" s="95" t="e">
        <f>VLOOKUP($N$16,入力シート!$A$3:$U$52,6)</f>
        <v>#N/A</v>
      </c>
      <c r="H170" s="71" t="s">
        <v>170</v>
      </c>
      <c r="I170" s="65" t="str">
        <f>IFERROR(VLOOKUP($N167,入力シート!$A$3:$U$52,20)&amp;"","")</f>
        <v/>
      </c>
      <c r="J170" s="80" t="s">
        <v>172</v>
      </c>
      <c r="K170" s="66" t="str">
        <f>IFERROR(VLOOKUP($N167,入力シート!$A$3:$U$52,21)&amp;"","")</f>
        <v/>
      </c>
      <c r="N170" s="145"/>
    </row>
    <row r="171" spans="2:14" ht="10.8" customHeight="1" x14ac:dyDescent="0.45">
      <c r="B171" s="109"/>
      <c r="C171" s="90">
        <v>2</v>
      </c>
      <c r="D171" s="81" t="str">
        <f>IFERROR(VLOOKUP($N171,入力シート!$A$3:$U$52,6)&amp;"","")</f>
        <v/>
      </c>
      <c r="E171" s="93" t="str">
        <f>IFERROR(VLOOKUP($N171,入力シート!$A$3:$U$52,7)&amp;"","")</f>
        <v/>
      </c>
      <c r="F171" s="96" t="str">
        <f>IFERROR(VLOOKUP($N171,入力シート!$A$3:$U$52,11)&amp;"","")</f>
        <v/>
      </c>
      <c r="G171" s="93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5"/>
    </row>
    <row r="172" spans="2:14" ht="10.8" customHeight="1" x14ac:dyDescent="0.45">
      <c r="B172" s="109"/>
      <c r="C172" s="91"/>
      <c r="D172" s="100" t="str">
        <f>IFERROR(VLOOKUP($N171,入力シート!$A$3:$U$52,5)&amp;"","")</f>
        <v/>
      </c>
      <c r="E172" s="94" t="e">
        <f>VLOOKUP($N$16,入力シート!$A$3:$U$52,6)</f>
        <v>#N/A</v>
      </c>
      <c r="F172" s="97" t="e">
        <f>VLOOKUP($N$16,入力シート!$A$3:$U$52,6)</f>
        <v>#N/A</v>
      </c>
      <c r="G172" s="94" t="e">
        <f>VLOOKUP($N$16,入力シート!$A$3:$U$52,6)</f>
        <v>#N/A</v>
      </c>
      <c r="H172" s="102" t="str">
        <f>IFERROR(VLOOKUP($N171,入力シート!$A$3:$U$52,15)&amp;"","")</f>
        <v/>
      </c>
      <c r="I172" s="103" t="e">
        <f>VLOOKUP($N$16,入力シート!$A$3:$U$52,6)</f>
        <v>#N/A</v>
      </c>
      <c r="J172" s="102" t="str">
        <f>IFERROR(VLOOKUP($N171,入力シート!$A$3:$U$52,18)&amp;"","")</f>
        <v/>
      </c>
      <c r="K172" s="106" t="e">
        <f>VLOOKUP($N$16,入力シート!$A$3:$U$52,6)</f>
        <v>#N/A</v>
      </c>
      <c r="N172" s="145"/>
    </row>
    <row r="173" spans="2:14" ht="10.8" customHeight="1" x14ac:dyDescent="0.45">
      <c r="B173" s="109"/>
      <c r="C173" s="91"/>
      <c r="D173" s="101" t="e">
        <f>VLOOKUP($N$16,入力シート!$A$3:$U$52,6)</f>
        <v>#N/A</v>
      </c>
      <c r="E173" s="94" t="e">
        <f>VLOOKUP($N$16,入力シート!$A$3:$U$52,5)</f>
        <v>#N/A</v>
      </c>
      <c r="F173" s="97" t="e">
        <f>VLOOKUP($N$16,入力シート!$A$3:$U$52,5)</f>
        <v>#N/A</v>
      </c>
      <c r="G173" s="94" t="e">
        <f>VLOOKUP($N$16,入力シート!$A$3:$U$52,5)</f>
        <v>#N/A</v>
      </c>
      <c r="H173" s="104" t="e">
        <f>VLOOKUP($N$16,入力シート!$A$3:$U$52,5)</f>
        <v>#N/A</v>
      </c>
      <c r="I173" s="105" t="e">
        <f>VLOOKUP($N$16,入力シート!$A$3:$U$52,5)</f>
        <v>#N/A</v>
      </c>
      <c r="J173" s="104" t="e">
        <f>VLOOKUP($N$16,入力シート!$A$3:$U$52,5)</f>
        <v>#N/A</v>
      </c>
      <c r="K173" s="107" t="e">
        <f>VLOOKUP($N$16,入力シート!$A$3:$U$52,5)</f>
        <v>#N/A</v>
      </c>
      <c r="N173" s="145"/>
    </row>
    <row r="174" spans="2:14" ht="10.8" customHeight="1" x14ac:dyDescent="0.45">
      <c r="B174" s="109"/>
      <c r="C174" s="92"/>
      <c r="D174" s="25" t="str">
        <f>IFERROR(IF(VLOOKUP($N171,入力シート!$A$3:$U$52,8)=0,"",VLOOKUP($N171,入力シート!$A$3:$U$52,8)),"")</f>
        <v/>
      </c>
      <c r="E174" s="95" t="e">
        <f>VLOOKUP($N$16,入力シート!$A$3:$U$52,6)</f>
        <v>#N/A</v>
      </c>
      <c r="F174" s="98" t="e">
        <f>VLOOKUP($N$16,入力シート!$A$3:$U$52,6)</f>
        <v>#N/A</v>
      </c>
      <c r="G174" s="95" t="e">
        <f>VLOOKUP($N$16,入力シート!$A$3:$U$52,6)</f>
        <v>#N/A</v>
      </c>
      <c r="H174" s="28" t="s">
        <v>170</v>
      </c>
      <c r="I174" s="67" t="str">
        <f>IFERROR(VLOOKUP($N171,入力シート!$A$3:$U$52,20)&amp;"","")</f>
        <v/>
      </c>
      <c r="J174" s="29" t="s">
        <v>172</v>
      </c>
      <c r="K174" s="26" t="str">
        <f>IFERROR(VLOOKUP($N171,入力シート!$A$3:$U$52,21)&amp;"","")</f>
        <v/>
      </c>
      <c r="N174" s="145"/>
    </row>
    <row r="175" spans="2:14" ht="10.8" customHeight="1" x14ac:dyDescent="0.45">
      <c r="B175" s="109"/>
      <c r="C175" s="91">
        <v>3</v>
      </c>
      <c r="D175" s="81" t="str">
        <f>IFERROR(VLOOKUP($N175,入力シート!$A$3:$U$52,6)&amp;"","")</f>
        <v/>
      </c>
      <c r="E175" s="93" t="str">
        <f>IFERROR(VLOOKUP($N175,入力シート!$A$3:$U$52,7)&amp;"","")</f>
        <v/>
      </c>
      <c r="F175" s="96" t="str">
        <f>IFERROR(VLOOKUP($N175,入力シート!$A$3:$U$52,11)&amp;"","")</f>
        <v/>
      </c>
      <c r="G175" s="93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5"/>
    </row>
    <row r="176" spans="2:14" ht="10.8" customHeight="1" x14ac:dyDescent="0.45">
      <c r="B176" s="109"/>
      <c r="C176" s="91"/>
      <c r="D176" s="100" t="str">
        <f>IFERROR(VLOOKUP($N175,入力シート!$A$3:$U$52,5)&amp;"","")</f>
        <v/>
      </c>
      <c r="E176" s="94" t="e">
        <f>VLOOKUP($N$16,入力シート!$A$3:$U$52,6)</f>
        <v>#N/A</v>
      </c>
      <c r="F176" s="97" t="e">
        <f>VLOOKUP($N$16,入力シート!$A$3:$U$52,6)</f>
        <v>#N/A</v>
      </c>
      <c r="G176" s="94" t="e">
        <f>VLOOKUP($N$16,入力シート!$A$3:$U$52,6)</f>
        <v>#N/A</v>
      </c>
      <c r="H176" s="102" t="str">
        <f>IFERROR(VLOOKUP($N175,入力シート!$A$3:$U$52,15)&amp;"","")</f>
        <v/>
      </c>
      <c r="I176" s="103" t="e">
        <f>VLOOKUP($N$16,入力シート!$A$3:$U$52,6)</f>
        <v>#N/A</v>
      </c>
      <c r="J176" s="102" t="str">
        <f>IFERROR(VLOOKUP($N175,入力シート!$A$3:$U$52,18)&amp;"","")</f>
        <v/>
      </c>
      <c r="K176" s="106" t="e">
        <f>VLOOKUP($N$16,入力シート!$A$3:$U$52,6)</f>
        <v>#N/A</v>
      </c>
      <c r="N176" s="145"/>
    </row>
    <row r="177" spans="2:14" ht="10.8" customHeight="1" x14ac:dyDescent="0.45">
      <c r="B177" s="109"/>
      <c r="C177" s="91"/>
      <c r="D177" s="101" t="e">
        <f>VLOOKUP($N$16,入力シート!$A$3:$U$52,6)</f>
        <v>#N/A</v>
      </c>
      <c r="E177" s="94" t="e">
        <f>VLOOKUP($N$16,入力シート!$A$3:$U$52,5)</f>
        <v>#N/A</v>
      </c>
      <c r="F177" s="97" t="e">
        <f>VLOOKUP($N$16,入力シート!$A$3:$U$52,5)</f>
        <v>#N/A</v>
      </c>
      <c r="G177" s="94" t="e">
        <f>VLOOKUP($N$16,入力シート!$A$3:$U$52,5)</f>
        <v>#N/A</v>
      </c>
      <c r="H177" s="102" t="e">
        <f>VLOOKUP($N$16,入力シート!$A$3:$U$52,5)</f>
        <v>#N/A</v>
      </c>
      <c r="I177" s="103" t="e">
        <f>VLOOKUP($N$16,入力シート!$A$3:$U$52,5)</f>
        <v>#N/A</v>
      </c>
      <c r="J177" s="102" t="e">
        <f>VLOOKUP($N$16,入力シート!$A$3:$U$52,5)</f>
        <v>#N/A</v>
      </c>
      <c r="K177" s="106" t="e">
        <f>VLOOKUP($N$16,入力シート!$A$3:$U$52,5)</f>
        <v>#N/A</v>
      </c>
      <c r="N177" s="145"/>
    </row>
    <row r="178" spans="2:14" ht="10.8" customHeight="1" x14ac:dyDescent="0.45">
      <c r="B178" s="109"/>
      <c r="C178" s="92"/>
      <c r="D178" s="25" t="str">
        <f>IFERROR(IF(VLOOKUP($N175,入力シート!$A$3:$U$52,8)=0,"",VLOOKUP($N175,入力シート!$A$3:$U$52,8)),"")</f>
        <v/>
      </c>
      <c r="E178" s="95" t="e">
        <f>VLOOKUP($N$16,入力シート!$A$3:$U$52,6)</f>
        <v>#N/A</v>
      </c>
      <c r="F178" s="98" t="e">
        <f>VLOOKUP($N$16,入力シート!$A$3:$U$52,6)</f>
        <v>#N/A</v>
      </c>
      <c r="G178" s="95" t="e">
        <f>VLOOKUP($N$16,入力シート!$A$3:$U$52,6)</f>
        <v>#N/A</v>
      </c>
      <c r="H178" s="71" t="s">
        <v>170</v>
      </c>
      <c r="I178" s="65" t="str">
        <f>IFERROR(VLOOKUP($N175,入力シート!$A$3:$U$52,20)&amp;"","")</f>
        <v/>
      </c>
      <c r="J178" s="80" t="s">
        <v>172</v>
      </c>
      <c r="K178" s="66" t="str">
        <f>IFERROR(VLOOKUP($N175,入力シート!$A$3:$U$52,21)&amp;"","")</f>
        <v/>
      </c>
      <c r="N178" s="145"/>
    </row>
    <row r="179" spans="2:14" ht="10.8" customHeight="1" x14ac:dyDescent="0.45">
      <c r="B179" s="109"/>
      <c r="C179" s="90">
        <v>4</v>
      </c>
      <c r="D179" s="81" t="str">
        <f>IFERROR(VLOOKUP($N179,入力シート!$A$3:$U$52,6)&amp;"","")</f>
        <v/>
      </c>
      <c r="E179" s="93" t="str">
        <f>IFERROR(VLOOKUP($N179,入力シート!$A$3:$U$52,7)&amp;"","")</f>
        <v/>
      </c>
      <c r="F179" s="96" t="str">
        <f>IFERROR(VLOOKUP($N179,入力シート!$A$3:$U$52,11)&amp;"","")</f>
        <v/>
      </c>
      <c r="G179" s="93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5"/>
    </row>
    <row r="180" spans="2:14" ht="10.8" customHeight="1" x14ac:dyDescent="0.45">
      <c r="B180" s="109"/>
      <c r="C180" s="91"/>
      <c r="D180" s="100" t="str">
        <f>IFERROR(VLOOKUP($N179,入力シート!$A$3:$U$52,5)&amp;"","")</f>
        <v/>
      </c>
      <c r="E180" s="94" t="e">
        <f>VLOOKUP($N$16,入力シート!$A$3:$U$52,6)</f>
        <v>#N/A</v>
      </c>
      <c r="F180" s="97" t="e">
        <f>VLOOKUP($N$16,入力シート!$A$3:$U$52,6)</f>
        <v>#N/A</v>
      </c>
      <c r="G180" s="94" t="e">
        <f>VLOOKUP($N$16,入力シート!$A$3:$U$52,6)</f>
        <v>#N/A</v>
      </c>
      <c r="H180" s="102" t="str">
        <f>IFERROR(VLOOKUP($N179,入力シート!$A$3:$U$52,15)&amp;"","")</f>
        <v/>
      </c>
      <c r="I180" s="103" t="e">
        <f>VLOOKUP($N$16,入力シート!$A$3:$U$52,6)</f>
        <v>#N/A</v>
      </c>
      <c r="J180" s="102" t="str">
        <f>IFERROR(VLOOKUP($N179,入力シート!$A$3:$U$52,18)&amp;"","")</f>
        <v/>
      </c>
      <c r="K180" s="106" t="e">
        <f>VLOOKUP($N$16,入力シート!$A$3:$U$52,6)</f>
        <v>#N/A</v>
      </c>
      <c r="N180" s="145"/>
    </row>
    <row r="181" spans="2:14" ht="10.8" customHeight="1" x14ac:dyDescent="0.45">
      <c r="B181" s="109"/>
      <c r="C181" s="91"/>
      <c r="D181" s="101" t="e">
        <f>VLOOKUP($N$16,入力シート!$A$3:$U$52,6)</f>
        <v>#N/A</v>
      </c>
      <c r="E181" s="94" t="e">
        <f>VLOOKUP($N$16,入力シート!$A$3:$U$52,5)</f>
        <v>#N/A</v>
      </c>
      <c r="F181" s="97" t="e">
        <f>VLOOKUP($N$16,入力シート!$A$3:$U$52,5)</f>
        <v>#N/A</v>
      </c>
      <c r="G181" s="94" t="e">
        <f>VLOOKUP($N$16,入力シート!$A$3:$U$52,5)</f>
        <v>#N/A</v>
      </c>
      <c r="H181" s="104" t="e">
        <f>VLOOKUP($N$16,入力シート!$A$3:$U$52,5)</f>
        <v>#N/A</v>
      </c>
      <c r="I181" s="105" t="e">
        <f>VLOOKUP($N$16,入力シート!$A$3:$U$52,5)</f>
        <v>#N/A</v>
      </c>
      <c r="J181" s="104" t="e">
        <f>VLOOKUP($N$16,入力シート!$A$3:$U$52,5)</f>
        <v>#N/A</v>
      </c>
      <c r="K181" s="107" t="e">
        <f>VLOOKUP($N$16,入力シート!$A$3:$U$52,5)</f>
        <v>#N/A</v>
      </c>
      <c r="N181" s="145"/>
    </row>
    <row r="182" spans="2:14" ht="10.8" customHeight="1" x14ac:dyDescent="0.45">
      <c r="B182" s="109"/>
      <c r="C182" s="92"/>
      <c r="D182" s="25" t="str">
        <f>IFERROR(IF(VLOOKUP($N179,入力シート!$A$3:$U$52,8)=0,"",VLOOKUP($N179,入力シート!$A$3:$U$52,8)),"")</f>
        <v/>
      </c>
      <c r="E182" s="95" t="e">
        <f>VLOOKUP($N$16,入力シート!$A$3:$U$52,6)</f>
        <v>#N/A</v>
      </c>
      <c r="F182" s="98" t="e">
        <f>VLOOKUP($N$16,入力シート!$A$3:$U$52,6)</f>
        <v>#N/A</v>
      </c>
      <c r="G182" s="95" t="e">
        <f>VLOOKUP($N$16,入力シート!$A$3:$U$52,6)</f>
        <v>#N/A</v>
      </c>
      <c r="H182" s="28" t="s">
        <v>170</v>
      </c>
      <c r="I182" s="67" t="str">
        <f>IFERROR(VLOOKUP($N179,入力シート!$A$3:$U$52,20)&amp;"","")</f>
        <v/>
      </c>
      <c r="J182" s="29" t="s">
        <v>172</v>
      </c>
      <c r="K182" s="26" t="str">
        <f>IFERROR(VLOOKUP($N179,入力シート!$A$3:$U$52,21)&amp;"","")</f>
        <v/>
      </c>
      <c r="N182" s="145"/>
    </row>
    <row r="183" spans="2:14" ht="10.8" customHeight="1" x14ac:dyDescent="0.45">
      <c r="B183" s="109"/>
      <c r="C183" s="91">
        <v>5</v>
      </c>
      <c r="D183" s="81" t="str">
        <f>IFERROR(VLOOKUP($N183,入力シート!$A$3:$U$52,6)&amp;"","")</f>
        <v/>
      </c>
      <c r="E183" s="93" t="str">
        <f>IFERROR(VLOOKUP($N183,入力シート!$A$3:$U$52,7)&amp;"","")</f>
        <v/>
      </c>
      <c r="F183" s="96" t="str">
        <f>IFERROR(VLOOKUP($N183,入力シート!$A$3:$U$52,11)&amp;"","")</f>
        <v/>
      </c>
      <c r="G183" s="93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5"/>
    </row>
    <row r="184" spans="2:14" ht="10.8" customHeight="1" x14ac:dyDescent="0.45">
      <c r="B184" s="109"/>
      <c r="C184" s="91"/>
      <c r="D184" s="100" t="str">
        <f>IFERROR(VLOOKUP($N183,入力シート!$A$3:$U$52,5)&amp;"","")</f>
        <v/>
      </c>
      <c r="E184" s="94" t="e">
        <f>VLOOKUP($N$16,入力シート!$A$3:$U$52,6)</f>
        <v>#N/A</v>
      </c>
      <c r="F184" s="97" t="e">
        <f>VLOOKUP($N$16,入力シート!$A$3:$U$52,6)</f>
        <v>#N/A</v>
      </c>
      <c r="G184" s="94" t="e">
        <f>VLOOKUP($N$16,入力シート!$A$3:$U$52,6)</f>
        <v>#N/A</v>
      </c>
      <c r="H184" s="102" t="str">
        <f>IFERROR(VLOOKUP($N183,入力シート!$A$3:$U$52,15)&amp;"","")</f>
        <v/>
      </c>
      <c r="I184" s="103" t="e">
        <f>VLOOKUP($N$16,入力シート!$A$3:$U$52,6)</f>
        <v>#N/A</v>
      </c>
      <c r="J184" s="102" t="str">
        <f>IFERROR(VLOOKUP($N183,入力シート!$A$3:$U$52,18)&amp;"","")</f>
        <v/>
      </c>
      <c r="K184" s="106" t="e">
        <f>VLOOKUP($N$16,入力シート!$A$3:$U$52,6)</f>
        <v>#N/A</v>
      </c>
      <c r="N184" s="145"/>
    </row>
    <row r="185" spans="2:14" ht="10.8" customHeight="1" x14ac:dyDescent="0.45">
      <c r="B185" s="109"/>
      <c r="C185" s="91"/>
      <c r="D185" s="101" t="e">
        <f>VLOOKUP($N$16,入力シート!$A$3:$U$52,6)</f>
        <v>#N/A</v>
      </c>
      <c r="E185" s="94" t="e">
        <f>VLOOKUP($N$16,入力シート!$A$3:$U$52,5)</f>
        <v>#N/A</v>
      </c>
      <c r="F185" s="97" t="e">
        <f>VLOOKUP($N$16,入力シート!$A$3:$U$52,5)</f>
        <v>#N/A</v>
      </c>
      <c r="G185" s="94" t="e">
        <f>VLOOKUP($N$16,入力シート!$A$3:$U$52,5)</f>
        <v>#N/A</v>
      </c>
      <c r="H185" s="102" t="e">
        <f>VLOOKUP($N$16,入力シート!$A$3:$U$52,5)</f>
        <v>#N/A</v>
      </c>
      <c r="I185" s="103" t="e">
        <f>VLOOKUP($N$16,入力シート!$A$3:$U$52,5)</f>
        <v>#N/A</v>
      </c>
      <c r="J185" s="102" t="e">
        <f>VLOOKUP($N$16,入力シート!$A$3:$U$52,5)</f>
        <v>#N/A</v>
      </c>
      <c r="K185" s="106" t="e">
        <f>VLOOKUP($N$16,入力シート!$A$3:$U$52,5)</f>
        <v>#N/A</v>
      </c>
      <c r="N185" s="145"/>
    </row>
    <row r="186" spans="2:14" ht="10.8" customHeight="1" x14ac:dyDescent="0.45">
      <c r="B186" s="109"/>
      <c r="C186" s="92"/>
      <c r="D186" s="25" t="str">
        <f>IFERROR(IF(VLOOKUP($N183,入力シート!$A$3:$U$52,8)=0,"",VLOOKUP($N183,入力シート!$A$3:$U$52,8)),"")</f>
        <v/>
      </c>
      <c r="E186" s="95" t="e">
        <f>VLOOKUP($N$16,入力シート!$A$3:$U$52,6)</f>
        <v>#N/A</v>
      </c>
      <c r="F186" s="98" t="e">
        <f>VLOOKUP($N$16,入力シート!$A$3:$U$52,6)</f>
        <v>#N/A</v>
      </c>
      <c r="G186" s="95" t="e">
        <f>VLOOKUP($N$16,入力シート!$A$3:$U$52,6)</f>
        <v>#N/A</v>
      </c>
      <c r="H186" s="71" t="s">
        <v>170</v>
      </c>
      <c r="I186" s="65" t="str">
        <f>IFERROR(VLOOKUP($N183,入力シート!$A$3:$U$52,20)&amp;"","")</f>
        <v/>
      </c>
      <c r="J186" s="80" t="s">
        <v>172</v>
      </c>
      <c r="K186" s="66" t="str">
        <f>IFERROR(VLOOKUP($N183,入力シート!$A$3:$U$52,21)&amp;"","")</f>
        <v/>
      </c>
      <c r="N186" s="145"/>
    </row>
    <row r="187" spans="2:14" ht="10.8" customHeight="1" x14ac:dyDescent="0.45">
      <c r="B187" s="109"/>
      <c r="C187" s="90">
        <v>6</v>
      </c>
      <c r="D187" s="81" t="str">
        <f>IFERROR(VLOOKUP($N187,入力シート!$A$3:$U$52,6)&amp;"","")</f>
        <v/>
      </c>
      <c r="E187" s="93" t="str">
        <f>IFERROR(VLOOKUP($N187,入力シート!$A$3:$U$52,7)&amp;"","")</f>
        <v/>
      </c>
      <c r="F187" s="96" t="str">
        <f>IFERROR(VLOOKUP($N187,入力シート!$A$3:$U$52,11)&amp;"","")</f>
        <v/>
      </c>
      <c r="G187" s="93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5"/>
    </row>
    <row r="188" spans="2:14" ht="10.8" customHeight="1" x14ac:dyDescent="0.45">
      <c r="B188" s="109"/>
      <c r="C188" s="91"/>
      <c r="D188" s="100" t="str">
        <f>IFERROR(VLOOKUP($N187,入力シート!$A$3:$U$52,5)&amp;"","")</f>
        <v/>
      </c>
      <c r="E188" s="94" t="e">
        <f>VLOOKUP($N$16,入力シート!$A$3:$U$52,6)</f>
        <v>#N/A</v>
      </c>
      <c r="F188" s="97" t="e">
        <f>VLOOKUP($N$16,入力シート!$A$3:$U$52,6)</f>
        <v>#N/A</v>
      </c>
      <c r="G188" s="94" t="e">
        <f>VLOOKUP($N$16,入力シート!$A$3:$U$52,6)</f>
        <v>#N/A</v>
      </c>
      <c r="H188" s="102" t="str">
        <f>IFERROR(VLOOKUP($N187,入力シート!$A$3:$U$52,15)&amp;"","")</f>
        <v/>
      </c>
      <c r="I188" s="103" t="e">
        <f>VLOOKUP($N$16,入力シート!$A$3:$U$52,6)</f>
        <v>#N/A</v>
      </c>
      <c r="J188" s="102" t="str">
        <f>IFERROR(VLOOKUP($N187,入力シート!$A$3:$U$52,18)&amp;"","")</f>
        <v/>
      </c>
      <c r="K188" s="106" t="e">
        <f>VLOOKUP($N$16,入力シート!$A$3:$U$52,6)</f>
        <v>#N/A</v>
      </c>
      <c r="N188" s="145"/>
    </row>
    <row r="189" spans="2:14" ht="10.8" customHeight="1" x14ac:dyDescent="0.45">
      <c r="B189" s="109"/>
      <c r="C189" s="91"/>
      <c r="D189" s="101" t="e">
        <f>VLOOKUP($N$16,入力シート!$A$3:$U$52,6)</f>
        <v>#N/A</v>
      </c>
      <c r="E189" s="94" t="e">
        <f>VLOOKUP($N$16,入力シート!$A$3:$U$52,5)</f>
        <v>#N/A</v>
      </c>
      <c r="F189" s="97" t="e">
        <f>VLOOKUP($N$16,入力シート!$A$3:$U$52,5)</f>
        <v>#N/A</v>
      </c>
      <c r="G189" s="94" t="e">
        <f>VLOOKUP($N$16,入力シート!$A$3:$U$52,5)</f>
        <v>#N/A</v>
      </c>
      <c r="H189" s="104" t="e">
        <f>VLOOKUP($N$16,入力シート!$A$3:$U$52,5)</f>
        <v>#N/A</v>
      </c>
      <c r="I189" s="105" t="e">
        <f>VLOOKUP($N$16,入力シート!$A$3:$U$52,5)</f>
        <v>#N/A</v>
      </c>
      <c r="J189" s="104" t="e">
        <f>VLOOKUP($N$16,入力シート!$A$3:$U$52,5)</f>
        <v>#N/A</v>
      </c>
      <c r="K189" s="107" t="e">
        <f>VLOOKUP($N$16,入力シート!$A$3:$U$52,5)</f>
        <v>#N/A</v>
      </c>
      <c r="N189" s="145"/>
    </row>
    <row r="190" spans="2:14" ht="10.8" customHeight="1" x14ac:dyDescent="0.45">
      <c r="B190" s="109"/>
      <c r="C190" s="92"/>
      <c r="D190" s="25" t="str">
        <f>IFERROR(IF(VLOOKUP($N187,入力シート!$A$3:$U$52,8)=0,"",VLOOKUP($N187,入力シート!$A$3:$U$52,8)),"")</f>
        <v/>
      </c>
      <c r="E190" s="95" t="e">
        <f>VLOOKUP($N$16,入力シート!$A$3:$U$52,6)</f>
        <v>#N/A</v>
      </c>
      <c r="F190" s="98" t="e">
        <f>VLOOKUP($N$16,入力シート!$A$3:$U$52,6)</f>
        <v>#N/A</v>
      </c>
      <c r="G190" s="95" t="e">
        <f>VLOOKUP($N$16,入力シート!$A$3:$U$52,6)</f>
        <v>#N/A</v>
      </c>
      <c r="H190" s="28" t="s">
        <v>170</v>
      </c>
      <c r="I190" s="67" t="str">
        <f>IFERROR(VLOOKUP($N187,入力シート!$A$3:$U$52,20)&amp;"","")</f>
        <v/>
      </c>
      <c r="J190" s="29" t="s">
        <v>172</v>
      </c>
      <c r="K190" s="26" t="str">
        <f>IFERROR(VLOOKUP($N187,入力シート!$A$3:$U$52,21)&amp;"","")</f>
        <v/>
      </c>
      <c r="N190" s="145"/>
    </row>
    <row r="191" spans="2:14" ht="10.8" customHeight="1" x14ac:dyDescent="0.45">
      <c r="B191" s="109"/>
      <c r="C191" s="91">
        <v>7</v>
      </c>
      <c r="D191" s="81" t="str">
        <f>IFERROR(VLOOKUP($N191,入力シート!$A$3:$U$52,6)&amp;"","")</f>
        <v/>
      </c>
      <c r="E191" s="93" t="str">
        <f>IFERROR(VLOOKUP($N191,入力シート!$A$3:$U$52,7)&amp;"","")</f>
        <v/>
      </c>
      <c r="F191" s="96" t="str">
        <f>IFERROR(VLOOKUP($N191,入力シート!$A$3:$U$52,11)&amp;"","")</f>
        <v/>
      </c>
      <c r="G191" s="93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5"/>
    </row>
    <row r="192" spans="2:14" ht="10.8" customHeight="1" x14ac:dyDescent="0.45">
      <c r="B192" s="109"/>
      <c r="C192" s="91"/>
      <c r="D192" s="100" t="str">
        <f>IFERROR(VLOOKUP($N191,入力シート!$A$3:$U$52,5)&amp;"","")</f>
        <v/>
      </c>
      <c r="E192" s="94" t="e">
        <f>VLOOKUP($N$16,入力シート!$A$3:$U$52,6)</f>
        <v>#N/A</v>
      </c>
      <c r="F192" s="97" t="e">
        <f>VLOOKUP($N$16,入力シート!$A$3:$U$52,6)</f>
        <v>#N/A</v>
      </c>
      <c r="G192" s="94" t="e">
        <f>VLOOKUP($N$16,入力シート!$A$3:$U$52,6)</f>
        <v>#N/A</v>
      </c>
      <c r="H192" s="102" t="str">
        <f>IFERROR(VLOOKUP($N191,入力シート!$A$3:$U$52,15)&amp;"","")</f>
        <v/>
      </c>
      <c r="I192" s="103" t="e">
        <f>VLOOKUP($N$16,入力シート!$A$3:$U$52,6)</f>
        <v>#N/A</v>
      </c>
      <c r="J192" s="102" t="str">
        <f>IFERROR(VLOOKUP($N191,入力シート!$A$3:$U$52,18)&amp;"","")</f>
        <v/>
      </c>
      <c r="K192" s="106" t="e">
        <f>VLOOKUP($N$16,入力シート!$A$3:$U$52,6)</f>
        <v>#N/A</v>
      </c>
      <c r="N192" s="145"/>
    </row>
    <row r="193" spans="2:14" ht="10.8" customHeight="1" x14ac:dyDescent="0.45">
      <c r="B193" s="109"/>
      <c r="C193" s="91"/>
      <c r="D193" s="101" t="e">
        <f>VLOOKUP($N$16,入力シート!$A$3:$U$52,6)</f>
        <v>#N/A</v>
      </c>
      <c r="E193" s="94" t="e">
        <f>VLOOKUP($N$16,入力シート!$A$3:$U$52,5)</f>
        <v>#N/A</v>
      </c>
      <c r="F193" s="97" t="e">
        <f>VLOOKUP($N$16,入力シート!$A$3:$U$52,5)</f>
        <v>#N/A</v>
      </c>
      <c r="G193" s="94" t="e">
        <f>VLOOKUP($N$16,入力シート!$A$3:$U$52,5)</f>
        <v>#N/A</v>
      </c>
      <c r="H193" s="102" t="e">
        <f>VLOOKUP($N$16,入力シート!$A$3:$U$52,5)</f>
        <v>#N/A</v>
      </c>
      <c r="I193" s="103" t="e">
        <f>VLOOKUP($N$16,入力シート!$A$3:$U$52,5)</f>
        <v>#N/A</v>
      </c>
      <c r="J193" s="102" t="e">
        <f>VLOOKUP($N$16,入力シート!$A$3:$U$52,5)</f>
        <v>#N/A</v>
      </c>
      <c r="K193" s="106" t="e">
        <f>VLOOKUP($N$16,入力シート!$A$3:$U$52,5)</f>
        <v>#N/A</v>
      </c>
      <c r="N193" s="145"/>
    </row>
    <row r="194" spans="2:14" ht="10.8" customHeight="1" x14ac:dyDescent="0.45">
      <c r="B194" s="109"/>
      <c r="C194" s="92"/>
      <c r="D194" s="25" t="str">
        <f>IFERROR(IF(VLOOKUP($N191,入力シート!$A$3:$U$52,8)=0,"",VLOOKUP($N191,入力シート!$A$3:$U$52,8)),"")</f>
        <v/>
      </c>
      <c r="E194" s="95" t="e">
        <f>VLOOKUP($N$16,入力シート!$A$3:$U$52,6)</f>
        <v>#N/A</v>
      </c>
      <c r="F194" s="98" t="e">
        <f>VLOOKUP($N$16,入力シート!$A$3:$U$52,6)</f>
        <v>#N/A</v>
      </c>
      <c r="G194" s="95" t="e">
        <f>VLOOKUP($N$16,入力シート!$A$3:$U$52,6)</f>
        <v>#N/A</v>
      </c>
      <c r="H194" s="71" t="s">
        <v>170</v>
      </c>
      <c r="I194" s="65" t="str">
        <f>IFERROR(VLOOKUP($N191,入力シート!$A$3:$U$52,20)&amp;"","")</f>
        <v/>
      </c>
      <c r="J194" s="80" t="s">
        <v>172</v>
      </c>
      <c r="K194" s="66" t="str">
        <f>IFERROR(VLOOKUP($N191,入力シート!$A$3:$U$52,21)&amp;"","")</f>
        <v/>
      </c>
      <c r="N194" s="145"/>
    </row>
    <row r="195" spans="2:14" ht="10.8" customHeight="1" x14ac:dyDescent="0.45">
      <c r="B195" s="109"/>
      <c r="C195" s="90">
        <v>8</v>
      </c>
      <c r="D195" s="81" t="str">
        <f>IFERROR(VLOOKUP($N195,入力シート!$A$3:$U$52,6)&amp;"","")</f>
        <v/>
      </c>
      <c r="E195" s="93" t="str">
        <f>IFERROR(VLOOKUP($N195,入力シート!$A$3:$U$52,7)&amp;"","")</f>
        <v/>
      </c>
      <c r="F195" s="96" t="str">
        <f>IFERROR(VLOOKUP($N195,入力シート!$A$3:$U$52,11)&amp;"","")</f>
        <v/>
      </c>
      <c r="G195" s="93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5"/>
    </row>
    <row r="196" spans="2:14" ht="10.8" customHeight="1" x14ac:dyDescent="0.45">
      <c r="B196" s="109"/>
      <c r="C196" s="91"/>
      <c r="D196" s="100" t="str">
        <f>IFERROR(VLOOKUP($N195,入力シート!$A$3:$U$52,5)&amp;"","")</f>
        <v/>
      </c>
      <c r="E196" s="94" t="e">
        <f>VLOOKUP($N$16,入力シート!$A$3:$U$52,6)</f>
        <v>#N/A</v>
      </c>
      <c r="F196" s="97" t="e">
        <f>VLOOKUP($N$16,入力シート!$A$3:$U$52,6)</f>
        <v>#N/A</v>
      </c>
      <c r="G196" s="94" t="e">
        <f>VLOOKUP($N$16,入力シート!$A$3:$U$52,6)</f>
        <v>#N/A</v>
      </c>
      <c r="H196" s="102" t="str">
        <f>IFERROR(VLOOKUP($N195,入力シート!$A$3:$U$52,15)&amp;"","")</f>
        <v/>
      </c>
      <c r="I196" s="103" t="e">
        <f>VLOOKUP($N$16,入力シート!$A$3:$U$52,6)</f>
        <v>#N/A</v>
      </c>
      <c r="J196" s="102" t="str">
        <f>IFERROR(VLOOKUP($N195,入力シート!$A$3:$U$52,18)&amp;"","")</f>
        <v/>
      </c>
      <c r="K196" s="106" t="e">
        <f>VLOOKUP($N$16,入力シート!$A$3:$U$52,6)</f>
        <v>#N/A</v>
      </c>
      <c r="N196" s="145"/>
    </row>
    <row r="197" spans="2:14" ht="10.8" customHeight="1" x14ac:dyDescent="0.45">
      <c r="B197" s="109"/>
      <c r="C197" s="91"/>
      <c r="D197" s="101" t="e">
        <f>VLOOKUP($N$16,入力シート!$A$3:$U$52,6)</f>
        <v>#N/A</v>
      </c>
      <c r="E197" s="94" t="e">
        <f>VLOOKUP($N$16,入力シート!$A$3:$U$52,5)</f>
        <v>#N/A</v>
      </c>
      <c r="F197" s="97" t="e">
        <f>VLOOKUP($N$16,入力シート!$A$3:$U$52,5)</f>
        <v>#N/A</v>
      </c>
      <c r="G197" s="94" t="e">
        <f>VLOOKUP($N$16,入力シート!$A$3:$U$52,5)</f>
        <v>#N/A</v>
      </c>
      <c r="H197" s="104" t="e">
        <f>VLOOKUP($N$16,入力シート!$A$3:$U$52,5)</f>
        <v>#N/A</v>
      </c>
      <c r="I197" s="105" t="e">
        <f>VLOOKUP($N$16,入力シート!$A$3:$U$52,5)</f>
        <v>#N/A</v>
      </c>
      <c r="J197" s="104" t="e">
        <f>VLOOKUP($N$16,入力シート!$A$3:$U$52,5)</f>
        <v>#N/A</v>
      </c>
      <c r="K197" s="107" t="e">
        <f>VLOOKUP($N$16,入力シート!$A$3:$U$52,5)</f>
        <v>#N/A</v>
      </c>
      <c r="N197" s="145"/>
    </row>
    <row r="198" spans="2:14" ht="10.8" customHeight="1" x14ac:dyDescent="0.45">
      <c r="B198" s="109"/>
      <c r="C198" s="92"/>
      <c r="D198" s="25" t="str">
        <f>IFERROR(IF(VLOOKUP($N195,入力シート!$A$3:$U$52,8)=0,"",VLOOKUP($N195,入力シート!$A$3:$U$52,8)),"")</f>
        <v/>
      </c>
      <c r="E198" s="95" t="e">
        <f>VLOOKUP($N$16,入力シート!$A$3:$U$52,6)</f>
        <v>#N/A</v>
      </c>
      <c r="F198" s="98" t="e">
        <f>VLOOKUP($N$16,入力シート!$A$3:$U$52,6)</f>
        <v>#N/A</v>
      </c>
      <c r="G198" s="95" t="e">
        <f>VLOOKUP($N$16,入力シート!$A$3:$U$52,6)</f>
        <v>#N/A</v>
      </c>
      <c r="H198" s="28" t="s">
        <v>170</v>
      </c>
      <c r="I198" s="67" t="str">
        <f>IFERROR(VLOOKUP($N195,入力シート!$A$3:$U$52,20)&amp;"","")</f>
        <v/>
      </c>
      <c r="J198" s="29" t="s">
        <v>172</v>
      </c>
      <c r="K198" s="26" t="str">
        <f>IFERROR(VLOOKUP($N195,入力シート!$A$3:$U$52,21)&amp;"","")</f>
        <v/>
      </c>
      <c r="N198" s="145"/>
    </row>
    <row r="199" spans="2:14" ht="10.8" customHeight="1" x14ac:dyDescent="0.45">
      <c r="B199" s="109"/>
      <c r="C199" s="91">
        <v>9</v>
      </c>
      <c r="D199" s="81" t="str">
        <f>IFERROR(VLOOKUP($N199,入力シート!$A$3:$U$52,6)&amp;"","")</f>
        <v/>
      </c>
      <c r="E199" s="93" t="str">
        <f>IFERROR(VLOOKUP($N199,入力シート!$A$3:$U$52,7)&amp;"","")</f>
        <v/>
      </c>
      <c r="F199" s="96" t="str">
        <f>IFERROR(VLOOKUP($N199,入力シート!$A$3:$U$52,11)&amp;"","")</f>
        <v/>
      </c>
      <c r="G199" s="93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5"/>
    </row>
    <row r="200" spans="2:14" ht="10.8" customHeight="1" x14ac:dyDescent="0.45">
      <c r="B200" s="109"/>
      <c r="C200" s="91"/>
      <c r="D200" s="100" t="str">
        <f>IFERROR(VLOOKUP($N199,入力シート!$A$3:$U$52,5)&amp;"","")</f>
        <v/>
      </c>
      <c r="E200" s="94" t="e">
        <f>VLOOKUP($N$16,入力シート!$A$3:$U$52,6)</f>
        <v>#N/A</v>
      </c>
      <c r="F200" s="97" t="e">
        <f>VLOOKUP($N$16,入力シート!$A$3:$U$52,6)</f>
        <v>#N/A</v>
      </c>
      <c r="G200" s="94" t="e">
        <f>VLOOKUP($N$16,入力シート!$A$3:$U$52,6)</f>
        <v>#N/A</v>
      </c>
      <c r="H200" s="102" t="str">
        <f>IFERROR(VLOOKUP($N199,入力シート!$A$3:$U$52,15)&amp;"","")</f>
        <v/>
      </c>
      <c r="I200" s="103" t="e">
        <f>VLOOKUP($N$16,入力シート!$A$3:$U$52,6)</f>
        <v>#N/A</v>
      </c>
      <c r="J200" s="102" t="str">
        <f>IFERROR(VLOOKUP($N199,入力シート!$A$3:$U$52,18)&amp;"","")</f>
        <v/>
      </c>
      <c r="K200" s="106" t="e">
        <f>VLOOKUP($N$16,入力シート!$A$3:$U$52,6)</f>
        <v>#N/A</v>
      </c>
      <c r="N200" s="145"/>
    </row>
    <row r="201" spans="2:14" ht="10.8" customHeight="1" x14ac:dyDescent="0.45">
      <c r="B201" s="109"/>
      <c r="C201" s="91"/>
      <c r="D201" s="101" t="e">
        <f>VLOOKUP($N$16,入力シート!$A$3:$U$52,6)</f>
        <v>#N/A</v>
      </c>
      <c r="E201" s="94" t="e">
        <f>VLOOKUP($N$16,入力シート!$A$3:$U$52,5)</f>
        <v>#N/A</v>
      </c>
      <c r="F201" s="97" t="e">
        <f>VLOOKUP($N$16,入力シート!$A$3:$U$52,5)</f>
        <v>#N/A</v>
      </c>
      <c r="G201" s="94" t="e">
        <f>VLOOKUP($N$16,入力シート!$A$3:$U$52,5)</f>
        <v>#N/A</v>
      </c>
      <c r="H201" s="102" t="e">
        <f>VLOOKUP($N$16,入力シート!$A$3:$U$52,5)</f>
        <v>#N/A</v>
      </c>
      <c r="I201" s="103" t="e">
        <f>VLOOKUP($N$16,入力シート!$A$3:$U$52,5)</f>
        <v>#N/A</v>
      </c>
      <c r="J201" s="102" t="e">
        <f>VLOOKUP($N$16,入力シート!$A$3:$U$52,5)</f>
        <v>#N/A</v>
      </c>
      <c r="K201" s="106" t="e">
        <f>VLOOKUP($N$16,入力シート!$A$3:$U$52,5)</f>
        <v>#N/A</v>
      </c>
      <c r="N201" s="145"/>
    </row>
    <row r="202" spans="2:14" ht="10.8" customHeight="1" x14ac:dyDescent="0.45">
      <c r="B202" s="109"/>
      <c r="C202" s="92"/>
      <c r="D202" s="25" t="str">
        <f>IFERROR(IF(VLOOKUP($N199,入力シート!$A$3:$U$52,8)=0,"",VLOOKUP($N199,入力シート!$A$3:$U$52,8)),"")</f>
        <v/>
      </c>
      <c r="E202" s="95" t="e">
        <f>VLOOKUP($N$16,入力シート!$A$3:$U$52,6)</f>
        <v>#N/A</v>
      </c>
      <c r="F202" s="98" t="e">
        <f>VLOOKUP($N$16,入力シート!$A$3:$U$52,6)</f>
        <v>#N/A</v>
      </c>
      <c r="G202" s="95" t="e">
        <f>VLOOKUP($N$16,入力シート!$A$3:$U$52,6)</f>
        <v>#N/A</v>
      </c>
      <c r="H202" s="71" t="s">
        <v>170</v>
      </c>
      <c r="I202" s="65" t="str">
        <f>IFERROR(VLOOKUP($N199,入力シート!$A$3:$U$52,20)&amp;"","")</f>
        <v/>
      </c>
      <c r="J202" s="80" t="s">
        <v>172</v>
      </c>
      <c r="K202" s="66" t="str">
        <f>IFERROR(VLOOKUP($N199,入力シート!$A$3:$U$52,21)&amp;"","")</f>
        <v/>
      </c>
      <c r="N202" s="145"/>
    </row>
    <row r="203" spans="2:14" ht="10.8" customHeight="1" x14ac:dyDescent="0.45">
      <c r="B203" s="109"/>
      <c r="C203" s="90">
        <v>10</v>
      </c>
      <c r="D203" s="81" t="str">
        <f>IFERROR(VLOOKUP($N203,入力シート!$A$3:$U$52,6)&amp;"","")</f>
        <v/>
      </c>
      <c r="E203" s="93" t="str">
        <f>IFERROR(VLOOKUP($N203,入力シート!$A$3:$U$52,7)&amp;"","")</f>
        <v/>
      </c>
      <c r="F203" s="96" t="str">
        <f>IFERROR(VLOOKUP($N203,入力シート!$A$3:$U$52,11)&amp;"","")</f>
        <v/>
      </c>
      <c r="G203" s="93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5"/>
    </row>
    <row r="204" spans="2:14" ht="10.8" customHeight="1" x14ac:dyDescent="0.45">
      <c r="B204" s="109"/>
      <c r="C204" s="91"/>
      <c r="D204" s="100" t="str">
        <f>IFERROR(VLOOKUP($N203,入力シート!$A$3:$U$52,5)&amp;"","")</f>
        <v/>
      </c>
      <c r="E204" s="94" t="e">
        <f>VLOOKUP($N$16,入力シート!$A$3:$U$52,6)</f>
        <v>#N/A</v>
      </c>
      <c r="F204" s="97" t="e">
        <f>VLOOKUP($N$16,入力シート!$A$3:$U$52,6)</f>
        <v>#N/A</v>
      </c>
      <c r="G204" s="94" t="e">
        <f>VLOOKUP($N$16,入力シート!$A$3:$U$52,6)</f>
        <v>#N/A</v>
      </c>
      <c r="H204" s="102" t="str">
        <f>IFERROR(VLOOKUP($N203,入力シート!$A$3:$U$52,15)&amp;"","")</f>
        <v/>
      </c>
      <c r="I204" s="103" t="e">
        <f>VLOOKUP($N$16,入力シート!$A$3:$U$52,6)</f>
        <v>#N/A</v>
      </c>
      <c r="J204" s="102" t="str">
        <f>IFERROR(VLOOKUP($N203,入力シート!$A$3:$U$52,18)&amp;"","")</f>
        <v/>
      </c>
      <c r="K204" s="106" t="e">
        <f>VLOOKUP($N$16,入力シート!$A$3:$U$52,6)</f>
        <v>#N/A</v>
      </c>
      <c r="N204" s="145"/>
    </row>
    <row r="205" spans="2:14" ht="10.8" customHeight="1" x14ac:dyDescent="0.45">
      <c r="B205" s="109"/>
      <c r="C205" s="91"/>
      <c r="D205" s="101" t="e">
        <f>VLOOKUP($N$16,入力シート!$A$3:$U$52,6)</f>
        <v>#N/A</v>
      </c>
      <c r="E205" s="94" t="e">
        <f>VLOOKUP($N$16,入力シート!$A$3:$U$52,5)</f>
        <v>#N/A</v>
      </c>
      <c r="F205" s="97" t="e">
        <f>VLOOKUP($N$16,入力シート!$A$3:$U$52,5)</f>
        <v>#N/A</v>
      </c>
      <c r="G205" s="94" t="e">
        <f>VLOOKUP($N$16,入力シート!$A$3:$U$52,5)</f>
        <v>#N/A</v>
      </c>
      <c r="H205" s="104" t="e">
        <f>VLOOKUP($N$16,入力シート!$A$3:$U$52,5)</f>
        <v>#N/A</v>
      </c>
      <c r="I205" s="105" t="e">
        <f>VLOOKUP($N$16,入力シート!$A$3:$U$52,5)</f>
        <v>#N/A</v>
      </c>
      <c r="J205" s="104" t="e">
        <f>VLOOKUP($N$16,入力シート!$A$3:$U$52,5)</f>
        <v>#N/A</v>
      </c>
      <c r="K205" s="107" t="e">
        <f>VLOOKUP($N$16,入力シート!$A$3:$U$52,5)</f>
        <v>#N/A</v>
      </c>
      <c r="N205" s="145"/>
    </row>
    <row r="206" spans="2:14" ht="10.8" customHeight="1" x14ac:dyDescent="0.45">
      <c r="B206" s="110"/>
      <c r="C206" s="92"/>
      <c r="D206" s="30" t="str">
        <f>IFERROR(IF(VLOOKUP($N203,入力シート!$A$3:$U$52,8)=0,"",VLOOKUP($N203,入力シート!$A$3:$U$52,8)),"")</f>
        <v/>
      </c>
      <c r="E206" s="95" t="e">
        <f>VLOOKUP($N$16,入力シート!$A$3:$U$52,6)</f>
        <v>#N/A</v>
      </c>
      <c r="F206" s="98" t="e">
        <f>VLOOKUP($N$16,入力シート!$A$3:$U$52,6)</f>
        <v>#N/A</v>
      </c>
      <c r="G206" s="95" t="e">
        <f>VLOOKUP($N$16,入力シート!$A$3:$U$52,6)</f>
        <v>#N/A</v>
      </c>
      <c r="H206" s="28" t="s">
        <v>170</v>
      </c>
      <c r="I206" s="67" t="str">
        <f>IFERROR(VLOOKUP($N203,入力シート!$A$3:$U$52,20)&amp;"","")</f>
        <v/>
      </c>
      <c r="J206" s="29" t="s">
        <v>172</v>
      </c>
      <c r="K206" s="26" t="str">
        <f>IFERROR(VLOOKUP($N203,入力シート!$A$3:$U$52,21)&amp;"","")</f>
        <v/>
      </c>
      <c r="N206" s="145"/>
    </row>
    <row r="207" spans="2:14" ht="9.6" customHeight="1" x14ac:dyDescent="0.45">
      <c r="B207" s="16"/>
      <c r="C207" s="14"/>
      <c r="D207" s="14"/>
      <c r="E207" s="14"/>
      <c r="F207" s="14"/>
      <c r="G207" s="14"/>
      <c r="H207" s="14"/>
    </row>
    <row r="208" spans="2:14" ht="9.6" customHeight="1" x14ac:dyDescent="0.45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 x14ac:dyDescent="0.2">
      <c r="B209" s="17"/>
      <c r="C209" s="17"/>
      <c r="D209" s="17"/>
      <c r="E209" s="88" t="s">
        <v>175</v>
      </c>
      <c r="F209" s="88"/>
      <c r="G209" s="17"/>
      <c r="H209" s="89" t="s">
        <v>178</v>
      </c>
      <c r="I209" s="89"/>
      <c r="J209" s="18"/>
      <c r="K209" s="18"/>
    </row>
    <row r="210" spans="2:11" ht="9.6" customHeight="1" x14ac:dyDescent="0.45"/>
  </sheetData>
  <sheetProtection sheet="1" objects="1" scenarios="1"/>
  <mergeCells count="357"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  <mergeCell ref="N195:N198"/>
    <mergeCell ref="D196:D197"/>
    <mergeCell ref="H196:I197"/>
    <mergeCell ref="J196:K197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J172:K173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C109:C112"/>
    <mergeCell ref="E109:E112"/>
    <mergeCell ref="F109:F112"/>
    <mergeCell ref="G109:G112"/>
    <mergeCell ref="N109:N112"/>
    <mergeCell ref="D110:D111"/>
    <mergeCell ref="H110:I111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C39:C42"/>
    <mergeCell ref="E39:E42"/>
    <mergeCell ref="F39:F42"/>
    <mergeCell ref="G39:G42"/>
    <mergeCell ref="N39:N42"/>
    <mergeCell ref="D40:D41"/>
    <mergeCell ref="H40:I41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E3:H3"/>
    <mergeCell ref="E5:H5"/>
    <mergeCell ref="J6:K6"/>
    <mergeCell ref="E7:H7"/>
    <mergeCell ref="J8:K8"/>
    <mergeCell ref="E9:H9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98A82F6F-5674-4562-9C07-27D6C227257A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E9FA-6D15-423E-BB1F-FEC2E1B56B38}">
  <sheetPr>
    <tabColor rgb="FFFFC000"/>
  </sheetPr>
  <dimension ref="B1:N210"/>
  <sheetViews>
    <sheetView zoomScaleNormal="100" zoomScaleSheetLayoutView="120" workbookViewId="0">
      <selection activeCell="E3" sqref="E3:H3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 x14ac:dyDescent="0.45">
      <c r="B1" s="20" t="s">
        <v>199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 x14ac:dyDescent="0.45">
      <c r="C3" s="10">
        <v>1</v>
      </c>
      <c r="D3" s="11" t="s">
        <v>101</v>
      </c>
      <c r="E3" s="143" t="s">
        <v>176</v>
      </c>
      <c r="F3" s="143"/>
      <c r="G3" s="143"/>
      <c r="H3" s="143"/>
    </row>
    <row r="4" spans="2:14" ht="13.2" customHeight="1" x14ac:dyDescent="0.45">
      <c r="C4" s="12"/>
      <c r="D4" s="13"/>
    </row>
    <row r="5" spans="2:14" ht="13.2" customHeight="1" x14ac:dyDescent="0.45">
      <c r="C5" s="10">
        <v>2</v>
      </c>
      <c r="D5" s="11" t="s">
        <v>102</v>
      </c>
      <c r="E5" s="144" t="s">
        <v>105</v>
      </c>
      <c r="F5" s="144"/>
      <c r="G5" s="144"/>
      <c r="H5" s="144"/>
      <c r="I5" s="8" t="s">
        <v>85</v>
      </c>
    </row>
    <row r="6" spans="2:14" ht="13.2" customHeight="1" x14ac:dyDescent="0.45">
      <c r="C6" s="12"/>
      <c r="D6" s="13"/>
      <c r="I6" s="12" t="s">
        <v>202</v>
      </c>
      <c r="J6" s="142"/>
      <c r="K6" s="142"/>
    </row>
    <row r="7" spans="2:14" ht="13.2" customHeight="1" x14ac:dyDescent="0.45">
      <c r="C7" s="10">
        <v>3</v>
      </c>
      <c r="D7" s="11" t="s">
        <v>103</v>
      </c>
      <c r="E7" s="144" t="s">
        <v>165</v>
      </c>
      <c r="F7" s="144"/>
      <c r="G7" s="144"/>
      <c r="H7" s="144"/>
    </row>
    <row r="8" spans="2:14" ht="13.2" customHeight="1" x14ac:dyDescent="0.45">
      <c r="C8" s="12"/>
      <c r="D8" s="13"/>
      <c r="I8" s="12" t="s">
        <v>203</v>
      </c>
      <c r="J8" s="142"/>
      <c r="K8" s="142"/>
    </row>
    <row r="9" spans="2:14" ht="13.2" customHeight="1" x14ac:dyDescent="0.45">
      <c r="C9" s="10">
        <v>4</v>
      </c>
      <c r="D9" s="11" t="s">
        <v>164</v>
      </c>
      <c r="E9" s="144"/>
      <c r="F9" s="144"/>
      <c r="G9" s="144"/>
      <c r="H9" s="144"/>
    </row>
    <row r="10" spans="2:14" ht="13.2" customHeight="1" x14ac:dyDescent="0.45">
      <c r="C10" s="12"/>
      <c r="D10" s="13"/>
    </row>
    <row r="11" spans="2:14" ht="13.2" customHeight="1" x14ac:dyDescent="0.45">
      <c r="C11" s="10">
        <v>5</v>
      </c>
      <c r="D11" s="11" t="s">
        <v>104</v>
      </c>
      <c r="E11" s="144" t="s">
        <v>163</v>
      </c>
      <c r="F11" s="144"/>
      <c r="G11" s="144"/>
      <c r="H11" s="144"/>
    </row>
    <row r="12" spans="2:14" ht="13.2" customHeight="1" x14ac:dyDescent="0.45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 x14ac:dyDescent="0.45">
      <c r="B13" s="133" t="s">
        <v>86</v>
      </c>
      <c r="C13" s="134"/>
      <c r="D13" s="31" t="s">
        <v>88</v>
      </c>
      <c r="E13" s="135" t="s">
        <v>71</v>
      </c>
      <c r="F13" s="138" t="s">
        <v>96</v>
      </c>
      <c r="G13" s="139"/>
      <c r="H13" s="32" t="s">
        <v>99</v>
      </c>
      <c r="I13" s="33" t="s">
        <v>92</v>
      </c>
      <c r="J13" s="32" t="s">
        <v>99</v>
      </c>
      <c r="K13" s="33" t="s">
        <v>92</v>
      </c>
    </row>
    <row r="14" spans="2:14" ht="10.8" customHeight="1" x14ac:dyDescent="0.45">
      <c r="B14" s="113"/>
      <c r="C14" s="114"/>
      <c r="D14" s="34" t="s">
        <v>89</v>
      </c>
      <c r="E14" s="136"/>
      <c r="F14" s="121"/>
      <c r="G14" s="140"/>
      <c r="H14" s="123" t="s">
        <v>173</v>
      </c>
      <c r="I14" s="125"/>
      <c r="J14" s="123" t="s">
        <v>100</v>
      </c>
      <c r="K14" s="125"/>
    </row>
    <row r="15" spans="2:14" ht="10.8" customHeight="1" x14ac:dyDescent="0.45">
      <c r="B15" s="115"/>
      <c r="C15" s="116"/>
      <c r="D15" s="35" t="s">
        <v>90</v>
      </c>
      <c r="E15" s="137"/>
      <c r="F15" s="122"/>
      <c r="G15" s="141"/>
      <c r="H15" s="36" t="s">
        <v>171</v>
      </c>
      <c r="I15" s="37"/>
      <c r="J15" s="36" t="s">
        <v>174</v>
      </c>
      <c r="K15" s="37"/>
    </row>
    <row r="16" spans="2:14" ht="10.8" customHeight="1" x14ac:dyDescent="0.45">
      <c r="B16" s="130" t="s">
        <v>91</v>
      </c>
      <c r="C16" s="90">
        <v>1</v>
      </c>
      <c r="D16" s="81" t="str">
        <f>IFERROR(VLOOKUP($N16,入力シート!$A$3:$U$52,6)&amp;"","")</f>
        <v/>
      </c>
      <c r="E16" s="93" t="str">
        <f>IFERROR(VLOOKUP($N16,入力シート!$A$3:$U$52,7)&amp;"","")</f>
        <v/>
      </c>
      <c r="F16" s="96" t="str">
        <f>IFERROR(VLOOKUP($N16,入力シート!$A$3:$U$52,11)&amp;"","")</f>
        <v/>
      </c>
      <c r="G16" s="126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5"/>
    </row>
    <row r="17" spans="2:14" ht="10.8" customHeight="1" x14ac:dyDescent="0.45">
      <c r="B17" s="131"/>
      <c r="C17" s="91"/>
      <c r="D17" s="100" t="str">
        <f>IFERROR(VLOOKUP($N16,入力シート!$A$3:$U$52,5)&amp;"","")</f>
        <v/>
      </c>
      <c r="E17" s="94" t="e">
        <f>VLOOKUP($N$16,入力シート!$A$3:$U$52,6)</f>
        <v>#N/A</v>
      </c>
      <c r="F17" s="97" t="e">
        <f>VLOOKUP($N$16,入力シート!$A$3:$U$52,6)</f>
        <v>#N/A</v>
      </c>
      <c r="G17" s="127"/>
      <c r="H17" s="102" t="str">
        <f>IFERROR(VLOOKUP($N16,入力シート!$A$3:$U$52,15)&amp;"","")</f>
        <v/>
      </c>
      <c r="I17" s="103" t="e">
        <f>VLOOKUP($N$16,入力シート!$A$3:$U$52,6)</f>
        <v>#N/A</v>
      </c>
      <c r="J17" s="102" t="str">
        <f>IFERROR(VLOOKUP($N16,入力シート!$A$3:$U$52,18)&amp;"","")</f>
        <v/>
      </c>
      <c r="K17" s="106" t="e">
        <f>VLOOKUP($N$16,入力シート!$A$3:$U$52,6)</f>
        <v>#N/A</v>
      </c>
      <c r="N17" s="145"/>
    </row>
    <row r="18" spans="2:14" ht="10.8" customHeight="1" x14ac:dyDescent="0.45">
      <c r="B18" s="131"/>
      <c r="C18" s="91"/>
      <c r="D18" s="101" t="e">
        <f>VLOOKUP($N$16,入力シート!$A$3:$U$52,6)</f>
        <v>#N/A</v>
      </c>
      <c r="E18" s="94" t="e">
        <f>VLOOKUP($N$16,入力シート!$A$3:$U$52,5)</f>
        <v>#N/A</v>
      </c>
      <c r="F18" s="97" t="e">
        <f>VLOOKUP($N$16,入力シート!$A$3:$U$52,5)</f>
        <v>#N/A</v>
      </c>
      <c r="G18" s="127"/>
      <c r="H18" s="102" t="e">
        <f>VLOOKUP($N$16,入力シート!$A$3:$U$52,5)</f>
        <v>#N/A</v>
      </c>
      <c r="I18" s="103" t="e">
        <f>VLOOKUP($N$16,入力シート!$A$3:$U$52,5)</f>
        <v>#N/A</v>
      </c>
      <c r="J18" s="102" t="e">
        <f>VLOOKUP($N$16,入力シート!$A$3:$U$52,5)</f>
        <v>#N/A</v>
      </c>
      <c r="K18" s="106" t="e">
        <f>VLOOKUP($N$16,入力シート!$A$3:$U$52,5)</f>
        <v>#N/A</v>
      </c>
      <c r="N18" s="145"/>
    </row>
    <row r="19" spans="2:14" ht="10.8" customHeight="1" x14ac:dyDescent="0.45">
      <c r="B19" s="131"/>
      <c r="C19" s="91"/>
      <c r="D19" s="25" t="str">
        <f>IFERROR(IF(VLOOKUP($N16,入力シート!$A$3:$U$52,8)=0,"",VLOOKUP($N16,入力シート!$A$3:$U$52,8)),"")</f>
        <v/>
      </c>
      <c r="E19" s="95" t="e">
        <f>VLOOKUP($N$16,入力シート!$A$3:$U$52,6)</f>
        <v>#N/A</v>
      </c>
      <c r="F19" s="98" t="e">
        <f>VLOOKUP($N$16,入力シート!$A$3:$U$52,6)</f>
        <v>#N/A</v>
      </c>
      <c r="G19" s="132"/>
      <c r="H19" s="64" t="s">
        <v>170</v>
      </c>
      <c r="I19" s="65" t="str">
        <f>IFERROR(VLOOKUP($N16,入力シート!$A$3:$U$52,20)&amp;"","")</f>
        <v/>
      </c>
      <c r="J19" s="78" t="s">
        <v>172</v>
      </c>
      <c r="K19" s="66" t="str">
        <f>IFERROR(VLOOKUP($N16,入力シート!$A$3:$U$52,21)&amp;"","")</f>
        <v/>
      </c>
      <c r="N19" s="145"/>
    </row>
    <row r="20" spans="2:14" ht="10.8" customHeight="1" x14ac:dyDescent="0.45">
      <c r="B20" s="131"/>
      <c r="C20" s="90">
        <v>2</v>
      </c>
      <c r="D20" s="81" t="str">
        <f>IFERROR(VLOOKUP($N20,入力シート!$A$3:$U$52,6)&amp;"","")</f>
        <v/>
      </c>
      <c r="E20" s="93" t="str">
        <f>IFERROR(VLOOKUP($N20,入力シート!$A$3:$U$52,7)&amp;"","")</f>
        <v/>
      </c>
      <c r="F20" s="96" t="str">
        <f>IFERROR(VLOOKUP($N20,入力シート!$A$3:$U$52,11)&amp;"","")</f>
        <v/>
      </c>
      <c r="G20" s="126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5"/>
    </row>
    <row r="21" spans="2:14" ht="10.8" customHeight="1" x14ac:dyDescent="0.45">
      <c r="B21" s="131"/>
      <c r="C21" s="91"/>
      <c r="D21" s="100" t="str">
        <f>IFERROR(VLOOKUP($N20,入力シート!$A$3:$U$52,5)&amp;"","")</f>
        <v/>
      </c>
      <c r="E21" s="94" t="e">
        <f>VLOOKUP($N$16,入力シート!$A$3:$U$52,6)</f>
        <v>#N/A</v>
      </c>
      <c r="F21" s="97" t="e">
        <f>VLOOKUP($N$16,入力シート!$A$3:$U$52,6)</f>
        <v>#N/A</v>
      </c>
      <c r="G21" s="127"/>
      <c r="H21" s="102" t="str">
        <f>IFERROR(VLOOKUP($N20,入力シート!$A$3:$U$52,15)&amp;"","")</f>
        <v/>
      </c>
      <c r="I21" s="103" t="e">
        <f>VLOOKUP($N$16,入力シート!$A$3:$U$52,6)</f>
        <v>#N/A</v>
      </c>
      <c r="J21" s="102" t="str">
        <f>IFERROR(VLOOKUP($N20,入力シート!$A$3:$U$52,18)&amp;"","")</f>
        <v/>
      </c>
      <c r="K21" s="106" t="e">
        <f>VLOOKUP($N$16,入力シート!$A$3:$U$52,6)</f>
        <v>#N/A</v>
      </c>
      <c r="N21" s="145"/>
    </row>
    <row r="22" spans="2:14" ht="10.8" customHeight="1" x14ac:dyDescent="0.45">
      <c r="B22" s="131"/>
      <c r="C22" s="91"/>
      <c r="D22" s="101" t="e">
        <f>VLOOKUP($N$16,入力シート!$A$3:$U$52,6)</f>
        <v>#N/A</v>
      </c>
      <c r="E22" s="94" t="e">
        <f>VLOOKUP($N$16,入力シート!$A$3:$U$52,5)</f>
        <v>#N/A</v>
      </c>
      <c r="F22" s="97" t="e">
        <f>VLOOKUP($N$16,入力シート!$A$3:$U$52,5)</f>
        <v>#N/A</v>
      </c>
      <c r="G22" s="127"/>
      <c r="H22" s="104" t="e">
        <f>VLOOKUP($N$16,入力シート!$A$3:$U$52,5)</f>
        <v>#N/A</v>
      </c>
      <c r="I22" s="105" t="e">
        <f>VLOOKUP($N$16,入力シート!$A$3:$U$52,5)</f>
        <v>#N/A</v>
      </c>
      <c r="J22" s="104" t="e">
        <f>VLOOKUP($N$16,入力シート!$A$3:$U$52,5)</f>
        <v>#N/A</v>
      </c>
      <c r="K22" s="107" t="e">
        <f>VLOOKUP($N$16,入力シート!$A$3:$U$52,5)</f>
        <v>#N/A</v>
      </c>
      <c r="N22" s="145"/>
    </row>
    <row r="23" spans="2:14" ht="10.8" customHeight="1" thickBot="1" x14ac:dyDescent="0.5">
      <c r="B23" s="131"/>
      <c r="C23" s="91"/>
      <c r="D23" s="25" t="str">
        <f>IFERROR(IF(VLOOKUP($N20,入力シート!$A$3:$U$52,8)=0,"",VLOOKUP($N20,入力シート!$A$3:$U$52,8)),"")</f>
        <v/>
      </c>
      <c r="E23" s="94" t="e">
        <f>VLOOKUP($N$16,入力シート!$A$3:$U$52,6)</f>
        <v>#N/A</v>
      </c>
      <c r="F23" s="97" t="e">
        <f>VLOOKUP($N$16,入力シート!$A$3:$U$52,6)</f>
        <v>#N/A</v>
      </c>
      <c r="G23" s="127"/>
      <c r="H23" s="27" t="s">
        <v>170</v>
      </c>
      <c r="I23" s="68" t="str">
        <f>IFERROR(VLOOKUP($N20,入力シート!$A$3:$U$52,20)&amp;"","")</f>
        <v/>
      </c>
      <c r="J23" s="79" t="s">
        <v>172</v>
      </c>
      <c r="K23" s="72" t="str">
        <f>IFERROR(VLOOKUP($N20,入力シート!$A$3:$U$52,21)&amp;"","")</f>
        <v/>
      </c>
      <c r="N23" s="145"/>
    </row>
    <row r="24" spans="2:14" ht="10.8" customHeight="1" thickTop="1" x14ac:dyDescent="0.45">
      <c r="B24" s="111" t="s">
        <v>86</v>
      </c>
      <c r="C24" s="112"/>
      <c r="D24" s="38" t="s">
        <v>88</v>
      </c>
      <c r="E24" s="117" t="s">
        <v>71</v>
      </c>
      <c r="F24" s="120" t="s">
        <v>96</v>
      </c>
      <c r="G24" s="117" t="s">
        <v>74</v>
      </c>
      <c r="H24" s="39" t="s">
        <v>99</v>
      </c>
      <c r="I24" s="74" t="s">
        <v>92</v>
      </c>
      <c r="J24" s="69" t="s">
        <v>99</v>
      </c>
      <c r="K24" s="70" t="s">
        <v>92</v>
      </c>
      <c r="N24" s="19"/>
    </row>
    <row r="25" spans="2:14" ht="10.8" customHeight="1" x14ac:dyDescent="0.45">
      <c r="B25" s="113"/>
      <c r="C25" s="114"/>
      <c r="D25" s="34" t="s">
        <v>89</v>
      </c>
      <c r="E25" s="118"/>
      <c r="F25" s="121"/>
      <c r="G25" s="118"/>
      <c r="H25" s="123" t="s">
        <v>173</v>
      </c>
      <c r="I25" s="124"/>
      <c r="J25" s="123" t="s">
        <v>100</v>
      </c>
      <c r="K25" s="125"/>
      <c r="N25" s="19"/>
    </row>
    <row r="26" spans="2:14" ht="10.8" customHeight="1" x14ac:dyDescent="0.45">
      <c r="B26" s="115"/>
      <c r="C26" s="116"/>
      <c r="D26" s="35" t="s">
        <v>90</v>
      </c>
      <c r="E26" s="119"/>
      <c r="F26" s="122"/>
      <c r="G26" s="119"/>
      <c r="H26" s="36" t="s">
        <v>171</v>
      </c>
      <c r="I26" s="75"/>
      <c r="J26" s="36" t="s">
        <v>174</v>
      </c>
      <c r="K26" s="37"/>
      <c r="N26" s="19"/>
    </row>
    <row r="27" spans="2:14" ht="10.8" customHeight="1" x14ac:dyDescent="0.45">
      <c r="B27" s="108" t="s">
        <v>93</v>
      </c>
      <c r="C27" s="91">
        <v>1</v>
      </c>
      <c r="D27" s="81" t="str">
        <f>IFERROR(VLOOKUP($N27,入力シート!$A$3:$U$52,6)&amp;"","")</f>
        <v/>
      </c>
      <c r="E27" s="93" t="str">
        <f>IFERROR(VLOOKUP($N27,入力シート!$A$3:$U$52,7)&amp;"","")</f>
        <v/>
      </c>
      <c r="F27" s="96" t="str">
        <f>IFERROR(VLOOKUP($N27,入力シート!$A$3:$U$52,11)&amp;"","")</f>
        <v/>
      </c>
      <c r="G27" s="93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5"/>
    </row>
    <row r="28" spans="2:14" ht="10.8" customHeight="1" x14ac:dyDescent="0.45">
      <c r="B28" s="109"/>
      <c r="C28" s="91"/>
      <c r="D28" s="100" t="str">
        <f>IFERROR(VLOOKUP($N27,入力シート!$A$3:$U$52,5)&amp;"","")</f>
        <v/>
      </c>
      <c r="E28" s="94" t="e">
        <f>VLOOKUP($N$16,入力シート!$A$3:$U$52,6)</f>
        <v>#N/A</v>
      </c>
      <c r="F28" s="97" t="e">
        <f>VLOOKUP($N$16,入力シート!$A$3:$U$52,6)</f>
        <v>#N/A</v>
      </c>
      <c r="G28" s="94" t="e">
        <f>VLOOKUP($N$16,入力シート!$A$3:$U$52,6)</f>
        <v>#N/A</v>
      </c>
      <c r="H28" s="102" t="str">
        <f>IFERROR(VLOOKUP($N27,入力シート!$A$3:$U$52,15)&amp;"","")</f>
        <v/>
      </c>
      <c r="I28" s="103" t="e">
        <f>VLOOKUP($N$16,入力シート!$A$3:$U$52,6)</f>
        <v>#N/A</v>
      </c>
      <c r="J28" s="102" t="str">
        <f>IFERROR(VLOOKUP($N27,入力シート!$A$3:$U$52,18)&amp;"","")</f>
        <v/>
      </c>
      <c r="K28" s="106" t="e">
        <f>VLOOKUP($N$16,入力シート!$A$3:$U$52,6)</f>
        <v>#N/A</v>
      </c>
      <c r="N28" s="145"/>
    </row>
    <row r="29" spans="2:14" ht="10.8" customHeight="1" x14ac:dyDescent="0.45">
      <c r="B29" s="109"/>
      <c r="C29" s="91"/>
      <c r="D29" s="101" t="e">
        <f>VLOOKUP($N$16,入力シート!$A$3:$U$52,6)</f>
        <v>#N/A</v>
      </c>
      <c r="E29" s="94" t="e">
        <f>VLOOKUP($N$16,入力シート!$A$3:$U$52,5)</f>
        <v>#N/A</v>
      </c>
      <c r="F29" s="97" t="e">
        <f>VLOOKUP($N$16,入力シート!$A$3:$U$52,5)</f>
        <v>#N/A</v>
      </c>
      <c r="G29" s="94" t="e">
        <f>VLOOKUP($N$16,入力シート!$A$3:$U$52,5)</f>
        <v>#N/A</v>
      </c>
      <c r="H29" s="102" t="e">
        <f>VLOOKUP($N$16,入力シート!$A$3:$U$52,5)</f>
        <v>#N/A</v>
      </c>
      <c r="I29" s="103" t="e">
        <f>VLOOKUP($N$16,入力シート!$A$3:$U$52,5)</f>
        <v>#N/A</v>
      </c>
      <c r="J29" s="102" t="e">
        <f>VLOOKUP($N$16,入力シート!$A$3:$U$52,5)</f>
        <v>#N/A</v>
      </c>
      <c r="K29" s="106" t="e">
        <f>VLOOKUP($N$16,入力シート!$A$3:$U$52,5)</f>
        <v>#N/A</v>
      </c>
      <c r="N29" s="145"/>
    </row>
    <row r="30" spans="2:14" ht="10.8" customHeight="1" x14ac:dyDescent="0.45">
      <c r="B30" s="109"/>
      <c r="C30" s="92"/>
      <c r="D30" s="25" t="str">
        <f>IFERROR(IF(VLOOKUP($N27,入力シート!$A$3:$U$52,8)=0,"",VLOOKUP($N27,入力シート!$A$3:$U$52,8)),"")</f>
        <v/>
      </c>
      <c r="E30" s="95" t="e">
        <f>VLOOKUP($N$16,入力シート!$A$3:$U$52,6)</f>
        <v>#N/A</v>
      </c>
      <c r="F30" s="98" t="e">
        <f>VLOOKUP($N$16,入力シート!$A$3:$U$52,6)</f>
        <v>#N/A</v>
      </c>
      <c r="G30" s="95" t="e">
        <f>VLOOKUP($N$16,入力シート!$A$3:$U$52,6)</f>
        <v>#N/A</v>
      </c>
      <c r="H30" s="71" t="s">
        <v>170</v>
      </c>
      <c r="I30" s="65" t="str">
        <f>IFERROR(VLOOKUP($N27,入力シート!$A$3:$U$52,20)&amp;"","")</f>
        <v/>
      </c>
      <c r="J30" s="80" t="s">
        <v>172</v>
      </c>
      <c r="K30" s="66" t="str">
        <f>IFERROR(VLOOKUP($N27,入力シート!$A$3:$U$52,21)&amp;"","")</f>
        <v/>
      </c>
      <c r="N30" s="145"/>
    </row>
    <row r="31" spans="2:14" ht="10.8" customHeight="1" x14ac:dyDescent="0.45">
      <c r="B31" s="109"/>
      <c r="C31" s="90">
        <v>2</v>
      </c>
      <c r="D31" s="81" t="str">
        <f>IFERROR(VLOOKUP($N31,入力シート!$A$3:$U$52,6)&amp;"","")</f>
        <v/>
      </c>
      <c r="E31" s="93" t="str">
        <f>IFERROR(VLOOKUP($N31,入力シート!$A$3:$U$52,7)&amp;"","")</f>
        <v/>
      </c>
      <c r="F31" s="96" t="str">
        <f>IFERROR(VLOOKUP($N31,入力シート!$A$3:$U$52,11)&amp;"","")</f>
        <v/>
      </c>
      <c r="G31" s="93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5"/>
    </row>
    <row r="32" spans="2:14" ht="10.8" customHeight="1" x14ac:dyDescent="0.45">
      <c r="B32" s="109"/>
      <c r="C32" s="91"/>
      <c r="D32" s="100" t="str">
        <f>IFERROR(VLOOKUP($N31,入力シート!$A$3:$U$52,5)&amp;"","")</f>
        <v/>
      </c>
      <c r="E32" s="94" t="e">
        <f>VLOOKUP($N$16,入力シート!$A$3:$U$52,6)</f>
        <v>#N/A</v>
      </c>
      <c r="F32" s="97" t="e">
        <f>VLOOKUP($N$16,入力シート!$A$3:$U$52,6)</f>
        <v>#N/A</v>
      </c>
      <c r="G32" s="94" t="e">
        <f>VLOOKUP($N$16,入力シート!$A$3:$U$52,6)</f>
        <v>#N/A</v>
      </c>
      <c r="H32" s="102" t="str">
        <f>IFERROR(VLOOKUP($N31,入力シート!$A$3:$U$52,15)&amp;"","")</f>
        <v/>
      </c>
      <c r="I32" s="103" t="e">
        <f>VLOOKUP($N$16,入力シート!$A$3:$U$52,6)</f>
        <v>#N/A</v>
      </c>
      <c r="J32" s="102" t="str">
        <f>IFERROR(VLOOKUP($N31,入力シート!$A$3:$U$52,18)&amp;"","")</f>
        <v/>
      </c>
      <c r="K32" s="106" t="e">
        <f>VLOOKUP($N$16,入力シート!$A$3:$U$52,6)</f>
        <v>#N/A</v>
      </c>
      <c r="N32" s="145"/>
    </row>
    <row r="33" spans="2:14" ht="10.8" customHeight="1" x14ac:dyDescent="0.45">
      <c r="B33" s="109"/>
      <c r="C33" s="91"/>
      <c r="D33" s="101" t="e">
        <f>VLOOKUP($N$16,入力シート!$A$3:$U$52,6)</f>
        <v>#N/A</v>
      </c>
      <c r="E33" s="94" t="e">
        <f>VLOOKUP($N$16,入力シート!$A$3:$U$52,5)</f>
        <v>#N/A</v>
      </c>
      <c r="F33" s="97" t="e">
        <f>VLOOKUP($N$16,入力シート!$A$3:$U$52,5)</f>
        <v>#N/A</v>
      </c>
      <c r="G33" s="94" t="e">
        <f>VLOOKUP($N$16,入力シート!$A$3:$U$52,5)</f>
        <v>#N/A</v>
      </c>
      <c r="H33" s="104" t="e">
        <f>VLOOKUP($N$16,入力シート!$A$3:$U$52,5)</f>
        <v>#N/A</v>
      </c>
      <c r="I33" s="105" t="e">
        <f>VLOOKUP($N$16,入力シート!$A$3:$U$52,5)</f>
        <v>#N/A</v>
      </c>
      <c r="J33" s="104" t="e">
        <f>VLOOKUP($N$16,入力シート!$A$3:$U$52,5)</f>
        <v>#N/A</v>
      </c>
      <c r="K33" s="107" t="e">
        <f>VLOOKUP($N$16,入力シート!$A$3:$U$52,5)</f>
        <v>#N/A</v>
      </c>
      <c r="N33" s="145"/>
    </row>
    <row r="34" spans="2:14" ht="10.8" customHeight="1" x14ac:dyDescent="0.45">
      <c r="B34" s="109"/>
      <c r="C34" s="92"/>
      <c r="D34" s="25" t="str">
        <f>IFERROR(IF(VLOOKUP($N31,入力シート!$A$3:$U$52,8)=0,"",VLOOKUP($N31,入力シート!$A$3:$U$52,8)),"")</f>
        <v/>
      </c>
      <c r="E34" s="95" t="e">
        <f>VLOOKUP($N$16,入力シート!$A$3:$U$52,6)</f>
        <v>#N/A</v>
      </c>
      <c r="F34" s="98" t="e">
        <f>VLOOKUP($N$16,入力シート!$A$3:$U$52,6)</f>
        <v>#N/A</v>
      </c>
      <c r="G34" s="95" t="e">
        <f>VLOOKUP($N$16,入力シート!$A$3:$U$52,6)</f>
        <v>#N/A</v>
      </c>
      <c r="H34" s="28" t="s">
        <v>170</v>
      </c>
      <c r="I34" s="67" t="str">
        <f>IFERROR(VLOOKUP($N31,入力シート!$A$3:$U$52,20)&amp;"","")</f>
        <v/>
      </c>
      <c r="J34" s="29" t="s">
        <v>172</v>
      </c>
      <c r="K34" s="26" t="str">
        <f>IFERROR(VLOOKUP($N31,入力シート!$A$3:$U$52,21)&amp;"","")</f>
        <v/>
      </c>
      <c r="N34" s="145"/>
    </row>
    <row r="35" spans="2:14" ht="10.8" customHeight="1" x14ac:dyDescent="0.45">
      <c r="B35" s="109"/>
      <c r="C35" s="91">
        <v>3</v>
      </c>
      <c r="D35" s="81" t="str">
        <f>IFERROR(VLOOKUP($N35,入力シート!$A$3:$U$52,6)&amp;"","")</f>
        <v/>
      </c>
      <c r="E35" s="93" t="str">
        <f>IFERROR(VLOOKUP($N35,入力シート!$A$3:$U$52,7)&amp;"","")</f>
        <v/>
      </c>
      <c r="F35" s="96" t="str">
        <f>IFERROR(VLOOKUP($N35,入力シート!$A$3:$U$52,11)&amp;"","")</f>
        <v/>
      </c>
      <c r="G35" s="93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5"/>
    </row>
    <row r="36" spans="2:14" ht="10.8" customHeight="1" x14ac:dyDescent="0.45">
      <c r="B36" s="109"/>
      <c r="C36" s="91"/>
      <c r="D36" s="100" t="str">
        <f>IFERROR(VLOOKUP($N35,入力シート!$A$3:$U$52,5)&amp;"","")</f>
        <v/>
      </c>
      <c r="E36" s="94" t="e">
        <f>VLOOKUP($N$16,入力シート!$A$3:$U$52,6)</f>
        <v>#N/A</v>
      </c>
      <c r="F36" s="97" t="e">
        <f>VLOOKUP($N$16,入力シート!$A$3:$U$52,6)</f>
        <v>#N/A</v>
      </c>
      <c r="G36" s="94" t="e">
        <f>VLOOKUP($N$16,入力シート!$A$3:$U$52,6)</f>
        <v>#N/A</v>
      </c>
      <c r="H36" s="102" t="str">
        <f>IFERROR(VLOOKUP($N35,入力シート!$A$3:$U$52,15)&amp;"","")</f>
        <v/>
      </c>
      <c r="I36" s="103" t="e">
        <f>VLOOKUP($N$16,入力シート!$A$3:$U$52,6)</f>
        <v>#N/A</v>
      </c>
      <c r="J36" s="102" t="str">
        <f>IFERROR(VLOOKUP($N35,入力シート!$A$3:$U$52,18)&amp;"","")</f>
        <v/>
      </c>
      <c r="K36" s="106" t="e">
        <f>VLOOKUP($N$16,入力シート!$A$3:$U$52,6)</f>
        <v>#N/A</v>
      </c>
      <c r="N36" s="145"/>
    </row>
    <row r="37" spans="2:14" ht="10.8" customHeight="1" x14ac:dyDescent="0.45">
      <c r="B37" s="109"/>
      <c r="C37" s="91"/>
      <c r="D37" s="101" t="e">
        <f>VLOOKUP($N$16,入力シート!$A$3:$U$52,6)</f>
        <v>#N/A</v>
      </c>
      <c r="E37" s="94" t="e">
        <f>VLOOKUP($N$16,入力シート!$A$3:$U$52,5)</f>
        <v>#N/A</v>
      </c>
      <c r="F37" s="97" t="e">
        <f>VLOOKUP($N$16,入力シート!$A$3:$U$52,5)</f>
        <v>#N/A</v>
      </c>
      <c r="G37" s="94" t="e">
        <f>VLOOKUP($N$16,入力シート!$A$3:$U$52,5)</f>
        <v>#N/A</v>
      </c>
      <c r="H37" s="102" t="e">
        <f>VLOOKUP($N$16,入力シート!$A$3:$U$52,5)</f>
        <v>#N/A</v>
      </c>
      <c r="I37" s="103" t="e">
        <f>VLOOKUP($N$16,入力シート!$A$3:$U$52,5)</f>
        <v>#N/A</v>
      </c>
      <c r="J37" s="102" t="e">
        <f>VLOOKUP($N$16,入力シート!$A$3:$U$52,5)</f>
        <v>#N/A</v>
      </c>
      <c r="K37" s="106" t="e">
        <f>VLOOKUP($N$16,入力シート!$A$3:$U$52,5)</f>
        <v>#N/A</v>
      </c>
      <c r="N37" s="145"/>
    </row>
    <row r="38" spans="2:14" ht="10.8" customHeight="1" x14ac:dyDescent="0.45">
      <c r="B38" s="109"/>
      <c r="C38" s="92"/>
      <c r="D38" s="25" t="str">
        <f>IFERROR(IF(VLOOKUP($N35,入力シート!$A$3:$U$52,8)=0,"",VLOOKUP($N35,入力シート!$A$3:$U$52,8)),"")</f>
        <v/>
      </c>
      <c r="E38" s="95" t="e">
        <f>VLOOKUP($N$16,入力シート!$A$3:$U$52,6)</f>
        <v>#N/A</v>
      </c>
      <c r="F38" s="98" t="e">
        <f>VLOOKUP($N$16,入力シート!$A$3:$U$52,6)</f>
        <v>#N/A</v>
      </c>
      <c r="G38" s="95" t="e">
        <f>VLOOKUP($N$16,入力シート!$A$3:$U$52,6)</f>
        <v>#N/A</v>
      </c>
      <c r="H38" s="71" t="s">
        <v>170</v>
      </c>
      <c r="I38" s="65" t="str">
        <f>IFERROR(VLOOKUP($N35,入力シート!$A$3:$U$52,20)&amp;"","")</f>
        <v/>
      </c>
      <c r="J38" s="80" t="s">
        <v>172</v>
      </c>
      <c r="K38" s="66" t="str">
        <f>IFERROR(VLOOKUP($N35,入力シート!$A$3:$U$52,21)&amp;"","")</f>
        <v/>
      </c>
      <c r="N38" s="145"/>
    </row>
    <row r="39" spans="2:14" ht="10.8" customHeight="1" x14ac:dyDescent="0.45">
      <c r="B39" s="109"/>
      <c r="C39" s="90">
        <v>4</v>
      </c>
      <c r="D39" s="81" t="str">
        <f>IFERROR(VLOOKUP($N39,入力シート!$A$3:$U$52,6)&amp;"","")</f>
        <v/>
      </c>
      <c r="E39" s="93" t="str">
        <f>IFERROR(VLOOKUP($N39,入力シート!$A$3:$U$52,7)&amp;"","")</f>
        <v/>
      </c>
      <c r="F39" s="96" t="str">
        <f>IFERROR(VLOOKUP($N39,入力シート!$A$3:$U$52,11)&amp;"","")</f>
        <v/>
      </c>
      <c r="G39" s="93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5"/>
    </row>
    <row r="40" spans="2:14" ht="10.8" customHeight="1" x14ac:dyDescent="0.45">
      <c r="B40" s="109"/>
      <c r="C40" s="91"/>
      <c r="D40" s="100" t="str">
        <f>IFERROR(VLOOKUP($N39,入力シート!$A$3:$U$52,5)&amp;"","")</f>
        <v/>
      </c>
      <c r="E40" s="94" t="e">
        <f>VLOOKUP($N$16,入力シート!$A$3:$U$52,6)</f>
        <v>#N/A</v>
      </c>
      <c r="F40" s="97" t="e">
        <f>VLOOKUP($N$16,入力シート!$A$3:$U$52,6)</f>
        <v>#N/A</v>
      </c>
      <c r="G40" s="94" t="e">
        <f>VLOOKUP($N$16,入力シート!$A$3:$U$52,6)</f>
        <v>#N/A</v>
      </c>
      <c r="H40" s="102" t="str">
        <f>IFERROR(VLOOKUP($N39,入力シート!$A$3:$U$52,15)&amp;"","")</f>
        <v/>
      </c>
      <c r="I40" s="103" t="e">
        <f>VLOOKUP($N$16,入力シート!$A$3:$U$52,6)</f>
        <v>#N/A</v>
      </c>
      <c r="J40" s="102" t="str">
        <f>IFERROR(VLOOKUP($N39,入力シート!$A$3:$U$52,18)&amp;"","")</f>
        <v/>
      </c>
      <c r="K40" s="106" t="e">
        <f>VLOOKUP($N$16,入力シート!$A$3:$U$52,6)</f>
        <v>#N/A</v>
      </c>
      <c r="N40" s="145"/>
    </row>
    <row r="41" spans="2:14" ht="10.8" customHeight="1" x14ac:dyDescent="0.45">
      <c r="B41" s="109"/>
      <c r="C41" s="91"/>
      <c r="D41" s="101" t="e">
        <f>VLOOKUP($N$16,入力シート!$A$3:$U$52,6)</f>
        <v>#N/A</v>
      </c>
      <c r="E41" s="94" t="e">
        <f>VLOOKUP($N$16,入力シート!$A$3:$U$52,5)</f>
        <v>#N/A</v>
      </c>
      <c r="F41" s="97" t="e">
        <f>VLOOKUP($N$16,入力シート!$A$3:$U$52,5)</f>
        <v>#N/A</v>
      </c>
      <c r="G41" s="94" t="e">
        <f>VLOOKUP($N$16,入力シート!$A$3:$U$52,5)</f>
        <v>#N/A</v>
      </c>
      <c r="H41" s="104" t="e">
        <f>VLOOKUP($N$16,入力シート!$A$3:$U$52,5)</f>
        <v>#N/A</v>
      </c>
      <c r="I41" s="105" t="e">
        <f>VLOOKUP($N$16,入力シート!$A$3:$U$52,5)</f>
        <v>#N/A</v>
      </c>
      <c r="J41" s="104" t="e">
        <f>VLOOKUP($N$16,入力シート!$A$3:$U$52,5)</f>
        <v>#N/A</v>
      </c>
      <c r="K41" s="107" t="e">
        <f>VLOOKUP($N$16,入力シート!$A$3:$U$52,5)</f>
        <v>#N/A</v>
      </c>
      <c r="N41" s="145"/>
    </row>
    <row r="42" spans="2:14" ht="10.8" customHeight="1" x14ac:dyDescent="0.45">
      <c r="B42" s="109"/>
      <c r="C42" s="92"/>
      <c r="D42" s="25" t="str">
        <f>IFERROR(IF(VLOOKUP($N39,入力シート!$A$3:$U$52,8)=0,"",VLOOKUP($N39,入力シート!$A$3:$U$52,8)),"")</f>
        <v/>
      </c>
      <c r="E42" s="95" t="e">
        <f>VLOOKUP($N$16,入力シート!$A$3:$U$52,6)</f>
        <v>#N/A</v>
      </c>
      <c r="F42" s="98" t="e">
        <f>VLOOKUP($N$16,入力シート!$A$3:$U$52,6)</f>
        <v>#N/A</v>
      </c>
      <c r="G42" s="95" t="e">
        <f>VLOOKUP($N$16,入力シート!$A$3:$U$52,6)</f>
        <v>#N/A</v>
      </c>
      <c r="H42" s="28" t="s">
        <v>170</v>
      </c>
      <c r="I42" s="67" t="str">
        <f>IFERROR(VLOOKUP($N39,入力シート!$A$3:$U$52,20)&amp;"","")</f>
        <v/>
      </c>
      <c r="J42" s="29" t="s">
        <v>172</v>
      </c>
      <c r="K42" s="26" t="str">
        <f>IFERROR(VLOOKUP($N39,入力シート!$A$3:$U$52,21)&amp;"","")</f>
        <v/>
      </c>
      <c r="N42" s="145"/>
    </row>
    <row r="43" spans="2:14" ht="10.8" customHeight="1" x14ac:dyDescent="0.45">
      <c r="B43" s="109"/>
      <c r="C43" s="91">
        <v>5</v>
      </c>
      <c r="D43" s="81" t="str">
        <f>IFERROR(VLOOKUP($N43,入力シート!$A$3:$U$52,6)&amp;"","")</f>
        <v/>
      </c>
      <c r="E43" s="93" t="str">
        <f>IFERROR(VLOOKUP($N43,入力シート!$A$3:$U$52,7)&amp;"","")</f>
        <v/>
      </c>
      <c r="F43" s="96" t="str">
        <f>IFERROR(VLOOKUP($N43,入力シート!$A$3:$U$52,11)&amp;"","")</f>
        <v/>
      </c>
      <c r="G43" s="93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5"/>
    </row>
    <row r="44" spans="2:14" ht="10.8" customHeight="1" x14ac:dyDescent="0.45">
      <c r="B44" s="109"/>
      <c r="C44" s="91"/>
      <c r="D44" s="100" t="str">
        <f>IFERROR(VLOOKUP($N43,入力シート!$A$3:$U$52,5)&amp;"","")</f>
        <v/>
      </c>
      <c r="E44" s="94" t="e">
        <f>VLOOKUP($N$16,入力シート!$A$3:$U$52,6)</f>
        <v>#N/A</v>
      </c>
      <c r="F44" s="97" t="e">
        <f>VLOOKUP($N$16,入力シート!$A$3:$U$52,6)</f>
        <v>#N/A</v>
      </c>
      <c r="G44" s="94" t="e">
        <f>VLOOKUP($N$16,入力シート!$A$3:$U$52,6)</f>
        <v>#N/A</v>
      </c>
      <c r="H44" s="102" t="str">
        <f>IFERROR(VLOOKUP($N43,入力シート!$A$3:$U$52,15)&amp;"","")</f>
        <v/>
      </c>
      <c r="I44" s="103" t="e">
        <f>VLOOKUP($N$16,入力シート!$A$3:$U$52,6)</f>
        <v>#N/A</v>
      </c>
      <c r="J44" s="102" t="str">
        <f>IFERROR(VLOOKUP($N43,入力シート!$A$3:$U$52,18)&amp;"","")</f>
        <v/>
      </c>
      <c r="K44" s="106" t="e">
        <f>VLOOKUP($N$16,入力シート!$A$3:$U$52,6)</f>
        <v>#N/A</v>
      </c>
      <c r="N44" s="145"/>
    </row>
    <row r="45" spans="2:14" ht="10.8" customHeight="1" x14ac:dyDescent="0.45">
      <c r="B45" s="109"/>
      <c r="C45" s="91"/>
      <c r="D45" s="101" t="e">
        <f>VLOOKUP($N$16,入力シート!$A$3:$U$52,6)</f>
        <v>#N/A</v>
      </c>
      <c r="E45" s="94" t="e">
        <f>VLOOKUP($N$16,入力シート!$A$3:$U$52,5)</f>
        <v>#N/A</v>
      </c>
      <c r="F45" s="97" t="e">
        <f>VLOOKUP($N$16,入力シート!$A$3:$U$52,5)</f>
        <v>#N/A</v>
      </c>
      <c r="G45" s="94" t="e">
        <f>VLOOKUP($N$16,入力シート!$A$3:$U$52,5)</f>
        <v>#N/A</v>
      </c>
      <c r="H45" s="102" t="e">
        <f>VLOOKUP($N$16,入力シート!$A$3:$U$52,5)</f>
        <v>#N/A</v>
      </c>
      <c r="I45" s="103" t="e">
        <f>VLOOKUP($N$16,入力シート!$A$3:$U$52,5)</f>
        <v>#N/A</v>
      </c>
      <c r="J45" s="102" t="e">
        <f>VLOOKUP($N$16,入力シート!$A$3:$U$52,5)</f>
        <v>#N/A</v>
      </c>
      <c r="K45" s="106" t="e">
        <f>VLOOKUP($N$16,入力シート!$A$3:$U$52,5)</f>
        <v>#N/A</v>
      </c>
      <c r="N45" s="145"/>
    </row>
    <row r="46" spans="2:14" ht="10.8" customHeight="1" x14ac:dyDescent="0.45">
      <c r="B46" s="109"/>
      <c r="C46" s="92"/>
      <c r="D46" s="25" t="str">
        <f>IFERROR(IF(VLOOKUP($N43,入力シート!$A$3:$U$52,8)=0,"",VLOOKUP($N43,入力シート!$A$3:$U$52,8)),"")</f>
        <v/>
      </c>
      <c r="E46" s="95" t="e">
        <f>VLOOKUP($N$16,入力シート!$A$3:$U$52,6)</f>
        <v>#N/A</v>
      </c>
      <c r="F46" s="98" t="e">
        <f>VLOOKUP($N$16,入力シート!$A$3:$U$52,6)</f>
        <v>#N/A</v>
      </c>
      <c r="G46" s="95" t="e">
        <f>VLOOKUP($N$16,入力シート!$A$3:$U$52,6)</f>
        <v>#N/A</v>
      </c>
      <c r="H46" s="71" t="s">
        <v>170</v>
      </c>
      <c r="I46" s="65" t="str">
        <f>IFERROR(VLOOKUP($N43,入力シート!$A$3:$U$52,20)&amp;"","")</f>
        <v/>
      </c>
      <c r="J46" s="80" t="s">
        <v>172</v>
      </c>
      <c r="K46" s="66" t="str">
        <f>IFERROR(VLOOKUP($N43,入力シート!$A$3:$U$52,21)&amp;"","")</f>
        <v/>
      </c>
      <c r="N46" s="145"/>
    </row>
    <row r="47" spans="2:14" ht="10.8" customHeight="1" x14ac:dyDescent="0.45">
      <c r="B47" s="109"/>
      <c r="C47" s="90">
        <v>6</v>
      </c>
      <c r="D47" s="81" t="str">
        <f>IFERROR(VLOOKUP($N47,入力シート!$A$3:$U$52,6)&amp;"","")</f>
        <v/>
      </c>
      <c r="E47" s="93" t="str">
        <f>IFERROR(VLOOKUP($N47,入力シート!$A$3:$U$52,7)&amp;"","")</f>
        <v/>
      </c>
      <c r="F47" s="96" t="str">
        <f>IFERROR(VLOOKUP($N47,入力シート!$A$3:$U$52,11)&amp;"","")</f>
        <v/>
      </c>
      <c r="G47" s="93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5"/>
    </row>
    <row r="48" spans="2:14" ht="10.8" customHeight="1" x14ac:dyDescent="0.45">
      <c r="B48" s="109"/>
      <c r="C48" s="91"/>
      <c r="D48" s="100" t="str">
        <f>IFERROR(VLOOKUP($N47,入力シート!$A$3:$U$52,5)&amp;"","")</f>
        <v/>
      </c>
      <c r="E48" s="94" t="e">
        <f>VLOOKUP($N$16,入力シート!$A$3:$U$52,6)</f>
        <v>#N/A</v>
      </c>
      <c r="F48" s="97" t="e">
        <f>VLOOKUP($N$16,入力シート!$A$3:$U$52,6)</f>
        <v>#N/A</v>
      </c>
      <c r="G48" s="94" t="e">
        <f>VLOOKUP($N$16,入力シート!$A$3:$U$52,6)</f>
        <v>#N/A</v>
      </c>
      <c r="H48" s="102" t="str">
        <f>IFERROR(VLOOKUP($N47,入力シート!$A$3:$U$52,15)&amp;"","")</f>
        <v/>
      </c>
      <c r="I48" s="103" t="e">
        <f>VLOOKUP($N$16,入力シート!$A$3:$U$52,6)</f>
        <v>#N/A</v>
      </c>
      <c r="J48" s="102" t="str">
        <f>IFERROR(VLOOKUP($N47,入力シート!$A$3:$U$52,18)&amp;"","")</f>
        <v/>
      </c>
      <c r="K48" s="106" t="e">
        <f>VLOOKUP($N$16,入力シート!$A$3:$U$52,6)</f>
        <v>#N/A</v>
      </c>
      <c r="N48" s="145"/>
    </row>
    <row r="49" spans="2:14" ht="10.8" customHeight="1" x14ac:dyDescent="0.45">
      <c r="B49" s="109"/>
      <c r="C49" s="91"/>
      <c r="D49" s="101" t="e">
        <f>VLOOKUP($N$16,入力シート!$A$3:$U$52,6)</f>
        <v>#N/A</v>
      </c>
      <c r="E49" s="94" t="e">
        <f>VLOOKUP($N$16,入力シート!$A$3:$U$52,5)</f>
        <v>#N/A</v>
      </c>
      <c r="F49" s="97" t="e">
        <f>VLOOKUP($N$16,入力シート!$A$3:$U$52,5)</f>
        <v>#N/A</v>
      </c>
      <c r="G49" s="94" t="e">
        <f>VLOOKUP($N$16,入力シート!$A$3:$U$52,5)</f>
        <v>#N/A</v>
      </c>
      <c r="H49" s="104" t="e">
        <f>VLOOKUP($N$16,入力シート!$A$3:$U$52,5)</f>
        <v>#N/A</v>
      </c>
      <c r="I49" s="105" t="e">
        <f>VLOOKUP($N$16,入力シート!$A$3:$U$52,5)</f>
        <v>#N/A</v>
      </c>
      <c r="J49" s="104" t="e">
        <f>VLOOKUP($N$16,入力シート!$A$3:$U$52,5)</f>
        <v>#N/A</v>
      </c>
      <c r="K49" s="107" t="e">
        <f>VLOOKUP($N$16,入力シート!$A$3:$U$52,5)</f>
        <v>#N/A</v>
      </c>
      <c r="N49" s="145"/>
    </row>
    <row r="50" spans="2:14" ht="10.8" customHeight="1" x14ac:dyDescent="0.45">
      <c r="B50" s="109"/>
      <c r="C50" s="92"/>
      <c r="D50" s="25" t="str">
        <f>IFERROR(IF(VLOOKUP($N47,入力シート!$A$3:$U$52,8)=0,"",VLOOKUP($N47,入力シート!$A$3:$U$52,8)),"")</f>
        <v/>
      </c>
      <c r="E50" s="95" t="e">
        <f>VLOOKUP($N$16,入力シート!$A$3:$U$52,6)</f>
        <v>#N/A</v>
      </c>
      <c r="F50" s="98" t="e">
        <f>VLOOKUP($N$16,入力シート!$A$3:$U$52,6)</f>
        <v>#N/A</v>
      </c>
      <c r="G50" s="95" t="e">
        <f>VLOOKUP($N$16,入力シート!$A$3:$U$52,6)</f>
        <v>#N/A</v>
      </c>
      <c r="H50" s="28" t="s">
        <v>170</v>
      </c>
      <c r="I50" s="67" t="str">
        <f>IFERROR(VLOOKUP($N47,入力シート!$A$3:$U$52,20)&amp;"","")</f>
        <v/>
      </c>
      <c r="J50" s="29" t="s">
        <v>172</v>
      </c>
      <c r="K50" s="26" t="str">
        <f>IFERROR(VLOOKUP($N47,入力シート!$A$3:$U$52,21)&amp;"","")</f>
        <v/>
      </c>
      <c r="N50" s="145"/>
    </row>
    <row r="51" spans="2:14" ht="10.8" customHeight="1" x14ac:dyDescent="0.45">
      <c r="B51" s="109"/>
      <c r="C51" s="91">
        <v>7</v>
      </c>
      <c r="D51" s="81" t="str">
        <f>IFERROR(VLOOKUP($N51,入力シート!$A$3:$U$52,6)&amp;"","")</f>
        <v/>
      </c>
      <c r="E51" s="93" t="str">
        <f>IFERROR(VLOOKUP($N51,入力シート!$A$3:$U$52,7)&amp;"","")</f>
        <v/>
      </c>
      <c r="F51" s="96" t="str">
        <f>IFERROR(VLOOKUP($N51,入力シート!$A$3:$U$52,11)&amp;"","")</f>
        <v/>
      </c>
      <c r="G51" s="93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5"/>
    </row>
    <row r="52" spans="2:14" ht="10.8" customHeight="1" x14ac:dyDescent="0.45">
      <c r="B52" s="109"/>
      <c r="C52" s="91"/>
      <c r="D52" s="100" t="str">
        <f>IFERROR(VLOOKUP($N51,入力シート!$A$3:$U$52,5)&amp;"","")</f>
        <v/>
      </c>
      <c r="E52" s="94" t="e">
        <f>VLOOKUP($N$16,入力シート!$A$3:$U$52,6)</f>
        <v>#N/A</v>
      </c>
      <c r="F52" s="97" t="e">
        <f>VLOOKUP($N$16,入力シート!$A$3:$U$52,6)</f>
        <v>#N/A</v>
      </c>
      <c r="G52" s="94" t="e">
        <f>VLOOKUP($N$16,入力シート!$A$3:$U$52,6)</f>
        <v>#N/A</v>
      </c>
      <c r="H52" s="102" t="str">
        <f>IFERROR(VLOOKUP($N51,入力シート!$A$3:$U$52,15)&amp;"","")</f>
        <v/>
      </c>
      <c r="I52" s="103" t="e">
        <f>VLOOKUP($N$16,入力シート!$A$3:$U$52,6)</f>
        <v>#N/A</v>
      </c>
      <c r="J52" s="102" t="str">
        <f>IFERROR(VLOOKUP($N51,入力シート!$A$3:$U$52,18)&amp;"","")</f>
        <v/>
      </c>
      <c r="K52" s="106" t="e">
        <f>VLOOKUP($N$16,入力シート!$A$3:$U$52,6)</f>
        <v>#N/A</v>
      </c>
      <c r="N52" s="145"/>
    </row>
    <row r="53" spans="2:14" ht="10.8" customHeight="1" x14ac:dyDescent="0.45">
      <c r="B53" s="109"/>
      <c r="C53" s="91"/>
      <c r="D53" s="101" t="e">
        <f>VLOOKUP($N$16,入力シート!$A$3:$U$52,6)</f>
        <v>#N/A</v>
      </c>
      <c r="E53" s="94" t="e">
        <f>VLOOKUP($N$16,入力シート!$A$3:$U$52,5)</f>
        <v>#N/A</v>
      </c>
      <c r="F53" s="97" t="e">
        <f>VLOOKUP($N$16,入力シート!$A$3:$U$52,5)</f>
        <v>#N/A</v>
      </c>
      <c r="G53" s="94" t="e">
        <f>VLOOKUP($N$16,入力シート!$A$3:$U$52,5)</f>
        <v>#N/A</v>
      </c>
      <c r="H53" s="102" t="e">
        <f>VLOOKUP($N$16,入力シート!$A$3:$U$52,5)</f>
        <v>#N/A</v>
      </c>
      <c r="I53" s="103" t="e">
        <f>VLOOKUP($N$16,入力シート!$A$3:$U$52,5)</f>
        <v>#N/A</v>
      </c>
      <c r="J53" s="102" t="e">
        <f>VLOOKUP($N$16,入力シート!$A$3:$U$52,5)</f>
        <v>#N/A</v>
      </c>
      <c r="K53" s="106" t="e">
        <f>VLOOKUP($N$16,入力シート!$A$3:$U$52,5)</f>
        <v>#N/A</v>
      </c>
      <c r="N53" s="145"/>
    </row>
    <row r="54" spans="2:14" ht="10.8" customHeight="1" x14ac:dyDescent="0.45">
      <c r="B54" s="109"/>
      <c r="C54" s="92"/>
      <c r="D54" s="25" t="str">
        <f>IFERROR(IF(VLOOKUP($N51,入力シート!$A$3:$U$52,8)=0,"",VLOOKUP($N51,入力シート!$A$3:$U$52,8)),"")</f>
        <v/>
      </c>
      <c r="E54" s="95" t="e">
        <f>VLOOKUP($N$16,入力シート!$A$3:$U$52,6)</f>
        <v>#N/A</v>
      </c>
      <c r="F54" s="98" t="e">
        <f>VLOOKUP($N$16,入力シート!$A$3:$U$52,6)</f>
        <v>#N/A</v>
      </c>
      <c r="G54" s="95" t="e">
        <f>VLOOKUP($N$16,入力シート!$A$3:$U$52,6)</f>
        <v>#N/A</v>
      </c>
      <c r="H54" s="71" t="s">
        <v>170</v>
      </c>
      <c r="I54" s="65" t="str">
        <f>IFERROR(VLOOKUP($N51,入力シート!$A$3:$U$52,20)&amp;"","")</f>
        <v/>
      </c>
      <c r="J54" s="80" t="s">
        <v>172</v>
      </c>
      <c r="K54" s="66" t="str">
        <f>IFERROR(VLOOKUP($N51,入力シート!$A$3:$U$52,21)&amp;"","")</f>
        <v/>
      </c>
      <c r="N54" s="145"/>
    </row>
    <row r="55" spans="2:14" ht="10.8" customHeight="1" x14ac:dyDescent="0.45">
      <c r="B55" s="109"/>
      <c r="C55" s="90">
        <v>8</v>
      </c>
      <c r="D55" s="81" t="str">
        <f>IFERROR(VLOOKUP($N55,入力シート!$A$3:$U$52,6)&amp;"","")</f>
        <v/>
      </c>
      <c r="E55" s="93" t="str">
        <f>IFERROR(VLOOKUP($N55,入力シート!$A$3:$U$52,7)&amp;"","")</f>
        <v/>
      </c>
      <c r="F55" s="96" t="str">
        <f>IFERROR(VLOOKUP($N55,入力シート!$A$3:$U$52,11)&amp;"","")</f>
        <v/>
      </c>
      <c r="G55" s="93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5"/>
    </row>
    <row r="56" spans="2:14" ht="10.8" customHeight="1" x14ac:dyDescent="0.45">
      <c r="B56" s="109"/>
      <c r="C56" s="91"/>
      <c r="D56" s="100" t="str">
        <f>IFERROR(VLOOKUP($N55,入力シート!$A$3:$U$52,5)&amp;"","")</f>
        <v/>
      </c>
      <c r="E56" s="94" t="e">
        <f>VLOOKUP($N$16,入力シート!$A$3:$U$52,6)</f>
        <v>#N/A</v>
      </c>
      <c r="F56" s="97" t="e">
        <f>VLOOKUP($N$16,入力シート!$A$3:$U$52,6)</f>
        <v>#N/A</v>
      </c>
      <c r="G56" s="94" t="e">
        <f>VLOOKUP($N$16,入力シート!$A$3:$U$52,6)</f>
        <v>#N/A</v>
      </c>
      <c r="H56" s="102" t="str">
        <f>IFERROR(VLOOKUP($N55,入力シート!$A$3:$U$52,15)&amp;"","")</f>
        <v/>
      </c>
      <c r="I56" s="103" t="e">
        <f>VLOOKUP($N$16,入力シート!$A$3:$U$52,6)</f>
        <v>#N/A</v>
      </c>
      <c r="J56" s="102" t="str">
        <f>IFERROR(VLOOKUP($N55,入力シート!$A$3:$U$52,18)&amp;"","")</f>
        <v/>
      </c>
      <c r="K56" s="106" t="e">
        <f>VLOOKUP($N$16,入力シート!$A$3:$U$52,6)</f>
        <v>#N/A</v>
      </c>
      <c r="N56" s="145"/>
    </row>
    <row r="57" spans="2:14" ht="10.8" customHeight="1" x14ac:dyDescent="0.45">
      <c r="B57" s="109"/>
      <c r="C57" s="91"/>
      <c r="D57" s="101" t="e">
        <f>VLOOKUP($N$16,入力シート!$A$3:$U$52,6)</f>
        <v>#N/A</v>
      </c>
      <c r="E57" s="94" t="e">
        <f>VLOOKUP($N$16,入力シート!$A$3:$U$52,5)</f>
        <v>#N/A</v>
      </c>
      <c r="F57" s="97" t="e">
        <f>VLOOKUP($N$16,入力シート!$A$3:$U$52,5)</f>
        <v>#N/A</v>
      </c>
      <c r="G57" s="94" t="e">
        <f>VLOOKUP($N$16,入力シート!$A$3:$U$52,5)</f>
        <v>#N/A</v>
      </c>
      <c r="H57" s="104" t="e">
        <f>VLOOKUP($N$16,入力シート!$A$3:$U$52,5)</f>
        <v>#N/A</v>
      </c>
      <c r="I57" s="105" t="e">
        <f>VLOOKUP($N$16,入力シート!$A$3:$U$52,5)</f>
        <v>#N/A</v>
      </c>
      <c r="J57" s="104" t="e">
        <f>VLOOKUP($N$16,入力シート!$A$3:$U$52,5)</f>
        <v>#N/A</v>
      </c>
      <c r="K57" s="107" t="e">
        <f>VLOOKUP($N$16,入力シート!$A$3:$U$52,5)</f>
        <v>#N/A</v>
      </c>
      <c r="N57" s="145"/>
    </row>
    <row r="58" spans="2:14" ht="10.8" customHeight="1" x14ac:dyDescent="0.45">
      <c r="B58" s="109"/>
      <c r="C58" s="92"/>
      <c r="D58" s="25" t="str">
        <f>IFERROR(IF(VLOOKUP($N55,入力シート!$A$3:$U$52,8)=0,"",VLOOKUP($N55,入力シート!$A$3:$U$52,8)),"")</f>
        <v/>
      </c>
      <c r="E58" s="95" t="e">
        <f>VLOOKUP($N$16,入力シート!$A$3:$U$52,6)</f>
        <v>#N/A</v>
      </c>
      <c r="F58" s="98" t="e">
        <f>VLOOKUP($N$16,入力シート!$A$3:$U$52,6)</f>
        <v>#N/A</v>
      </c>
      <c r="G58" s="95" t="e">
        <f>VLOOKUP($N$16,入力シート!$A$3:$U$52,6)</f>
        <v>#N/A</v>
      </c>
      <c r="H58" s="28" t="s">
        <v>170</v>
      </c>
      <c r="I58" s="67" t="str">
        <f>IFERROR(VLOOKUP($N55,入力シート!$A$3:$U$52,20)&amp;"","")</f>
        <v/>
      </c>
      <c r="J58" s="29" t="s">
        <v>172</v>
      </c>
      <c r="K58" s="26" t="str">
        <f>IFERROR(VLOOKUP($N55,入力シート!$A$3:$U$52,21)&amp;"","")</f>
        <v/>
      </c>
      <c r="N58" s="145"/>
    </row>
    <row r="59" spans="2:14" ht="10.8" customHeight="1" x14ac:dyDescent="0.45">
      <c r="B59" s="109"/>
      <c r="C59" s="91">
        <v>9</v>
      </c>
      <c r="D59" s="81" t="str">
        <f>IFERROR(VLOOKUP($N59,入力シート!$A$3:$U$52,6)&amp;"","")</f>
        <v/>
      </c>
      <c r="E59" s="93" t="str">
        <f>IFERROR(VLOOKUP($N59,入力シート!$A$3:$U$52,7)&amp;"","")</f>
        <v/>
      </c>
      <c r="F59" s="96" t="str">
        <f>IFERROR(VLOOKUP($N59,入力シート!$A$3:$U$52,11)&amp;"","")</f>
        <v/>
      </c>
      <c r="G59" s="93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5"/>
    </row>
    <row r="60" spans="2:14" ht="10.8" customHeight="1" x14ac:dyDescent="0.45">
      <c r="B60" s="109"/>
      <c r="C60" s="91"/>
      <c r="D60" s="100" t="str">
        <f>IFERROR(VLOOKUP($N59,入力シート!$A$3:$U$52,5)&amp;"","")</f>
        <v/>
      </c>
      <c r="E60" s="94" t="e">
        <f>VLOOKUP($N$16,入力シート!$A$3:$U$52,6)</f>
        <v>#N/A</v>
      </c>
      <c r="F60" s="97" t="e">
        <f>VLOOKUP($N$16,入力シート!$A$3:$U$52,6)</f>
        <v>#N/A</v>
      </c>
      <c r="G60" s="94" t="e">
        <f>VLOOKUP($N$16,入力シート!$A$3:$U$52,6)</f>
        <v>#N/A</v>
      </c>
      <c r="H60" s="102" t="str">
        <f>IFERROR(VLOOKUP($N59,入力シート!$A$3:$U$52,15)&amp;"","")</f>
        <v/>
      </c>
      <c r="I60" s="103" t="e">
        <f>VLOOKUP($N$16,入力シート!$A$3:$U$52,6)</f>
        <v>#N/A</v>
      </c>
      <c r="J60" s="102" t="str">
        <f>IFERROR(VLOOKUP($N59,入力シート!$A$3:$U$52,18)&amp;"","")</f>
        <v/>
      </c>
      <c r="K60" s="106" t="e">
        <f>VLOOKUP($N$16,入力シート!$A$3:$U$52,6)</f>
        <v>#N/A</v>
      </c>
      <c r="N60" s="145"/>
    </row>
    <row r="61" spans="2:14" ht="10.8" customHeight="1" x14ac:dyDescent="0.45">
      <c r="B61" s="109"/>
      <c r="C61" s="91"/>
      <c r="D61" s="101" t="e">
        <f>VLOOKUP($N$16,入力シート!$A$3:$U$52,6)</f>
        <v>#N/A</v>
      </c>
      <c r="E61" s="94" t="e">
        <f>VLOOKUP($N$16,入力シート!$A$3:$U$52,5)</f>
        <v>#N/A</v>
      </c>
      <c r="F61" s="97" t="e">
        <f>VLOOKUP($N$16,入力シート!$A$3:$U$52,5)</f>
        <v>#N/A</v>
      </c>
      <c r="G61" s="94" t="e">
        <f>VLOOKUP($N$16,入力シート!$A$3:$U$52,5)</f>
        <v>#N/A</v>
      </c>
      <c r="H61" s="102" t="e">
        <f>VLOOKUP($N$16,入力シート!$A$3:$U$52,5)</f>
        <v>#N/A</v>
      </c>
      <c r="I61" s="103" t="e">
        <f>VLOOKUP($N$16,入力シート!$A$3:$U$52,5)</f>
        <v>#N/A</v>
      </c>
      <c r="J61" s="102" t="e">
        <f>VLOOKUP($N$16,入力シート!$A$3:$U$52,5)</f>
        <v>#N/A</v>
      </c>
      <c r="K61" s="106" t="e">
        <f>VLOOKUP($N$16,入力シート!$A$3:$U$52,5)</f>
        <v>#N/A</v>
      </c>
      <c r="N61" s="145"/>
    </row>
    <row r="62" spans="2:14" ht="10.8" customHeight="1" x14ac:dyDescent="0.45">
      <c r="B62" s="109"/>
      <c r="C62" s="92"/>
      <c r="D62" s="25" t="str">
        <f>IFERROR(IF(VLOOKUP($N59,入力シート!$A$3:$U$52,8)=0,"",VLOOKUP($N59,入力シート!$A$3:$U$52,8)),"")</f>
        <v/>
      </c>
      <c r="E62" s="95" t="e">
        <f>VLOOKUP($N$16,入力シート!$A$3:$U$52,6)</f>
        <v>#N/A</v>
      </c>
      <c r="F62" s="98" t="e">
        <f>VLOOKUP($N$16,入力シート!$A$3:$U$52,6)</f>
        <v>#N/A</v>
      </c>
      <c r="G62" s="95" t="e">
        <f>VLOOKUP($N$16,入力シート!$A$3:$U$52,6)</f>
        <v>#N/A</v>
      </c>
      <c r="H62" s="71" t="s">
        <v>170</v>
      </c>
      <c r="I62" s="65" t="str">
        <f>IFERROR(VLOOKUP($N59,入力シート!$A$3:$U$52,20)&amp;"","")</f>
        <v/>
      </c>
      <c r="J62" s="80" t="s">
        <v>172</v>
      </c>
      <c r="K62" s="66" t="str">
        <f>IFERROR(VLOOKUP($N59,入力シート!$A$3:$U$52,21)&amp;"","")</f>
        <v/>
      </c>
      <c r="N62" s="145"/>
    </row>
    <row r="63" spans="2:14" ht="10.8" customHeight="1" x14ac:dyDescent="0.45">
      <c r="B63" s="109"/>
      <c r="C63" s="90">
        <v>10</v>
      </c>
      <c r="D63" s="81" t="str">
        <f>IFERROR(VLOOKUP($N63,入力シート!$A$3:$U$52,6)&amp;"","")</f>
        <v/>
      </c>
      <c r="E63" s="93" t="str">
        <f>IFERROR(VLOOKUP($N63,入力シート!$A$3:$U$52,7)&amp;"","")</f>
        <v/>
      </c>
      <c r="F63" s="96" t="str">
        <f>IFERROR(VLOOKUP($N63,入力シート!$A$3:$U$52,11)&amp;"","")</f>
        <v/>
      </c>
      <c r="G63" s="93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5"/>
    </row>
    <row r="64" spans="2:14" ht="10.8" customHeight="1" x14ac:dyDescent="0.45">
      <c r="B64" s="109"/>
      <c r="C64" s="91"/>
      <c r="D64" s="100" t="str">
        <f>IFERROR(VLOOKUP($N63,入力シート!$A$3:$U$52,5)&amp;"","")</f>
        <v/>
      </c>
      <c r="E64" s="94" t="e">
        <f>VLOOKUP($N$16,入力シート!$A$3:$U$52,6)</f>
        <v>#N/A</v>
      </c>
      <c r="F64" s="97" t="e">
        <f>VLOOKUP($N$16,入力シート!$A$3:$U$52,6)</f>
        <v>#N/A</v>
      </c>
      <c r="G64" s="94" t="e">
        <f>VLOOKUP($N$16,入力シート!$A$3:$U$52,6)</f>
        <v>#N/A</v>
      </c>
      <c r="H64" s="102" t="str">
        <f>IFERROR(VLOOKUP($N63,入力シート!$A$3:$U$52,15)&amp;"","")</f>
        <v/>
      </c>
      <c r="I64" s="103" t="e">
        <f>VLOOKUP($N$16,入力シート!$A$3:$U$52,6)</f>
        <v>#N/A</v>
      </c>
      <c r="J64" s="102" t="str">
        <f>IFERROR(VLOOKUP($N63,入力シート!$A$3:$U$52,18)&amp;"","")</f>
        <v/>
      </c>
      <c r="K64" s="106" t="e">
        <f>VLOOKUP($N$16,入力シート!$A$3:$U$52,6)</f>
        <v>#N/A</v>
      </c>
      <c r="N64" s="145"/>
    </row>
    <row r="65" spans="2:14" ht="10.8" customHeight="1" x14ac:dyDescent="0.45">
      <c r="B65" s="109"/>
      <c r="C65" s="91"/>
      <c r="D65" s="101" t="e">
        <f>VLOOKUP($N$16,入力シート!$A$3:$U$52,6)</f>
        <v>#N/A</v>
      </c>
      <c r="E65" s="94" t="e">
        <f>VLOOKUP($N$16,入力シート!$A$3:$U$52,5)</f>
        <v>#N/A</v>
      </c>
      <c r="F65" s="97" t="e">
        <f>VLOOKUP($N$16,入力シート!$A$3:$U$52,5)</f>
        <v>#N/A</v>
      </c>
      <c r="G65" s="94" t="e">
        <f>VLOOKUP($N$16,入力シート!$A$3:$U$52,5)</f>
        <v>#N/A</v>
      </c>
      <c r="H65" s="104" t="e">
        <f>VLOOKUP($N$16,入力シート!$A$3:$U$52,5)</f>
        <v>#N/A</v>
      </c>
      <c r="I65" s="105" t="e">
        <f>VLOOKUP($N$16,入力シート!$A$3:$U$52,5)</f>
        <v>#N/A</v>
      </c>
      <c r="J65" s="104" t="e">
        <f>VLOOKUP($N$16,入力シート!$A$3:$U$52,5)</f>
        <v>#N/A</v>
      </c>
      <c r="K65" s="107" t="e">
        <f>VLOOKUP($N$16,入力シート!$A$3:$U$52,5)</f>
        <v>#N/A</v>
      </c>
      <c r="N65" s="145"/>
    </row>
    <row r="66" spans="2:14" ht="10.8" customHeight="1" x14ac:dyDescent="0.45">
      <c r="B66" s="110"/>
      <c r="C66" s="92"/>
      <c r="D66" s="30" t="str">
        <f>IFERROR(IF(VLOOKUP($N63,入力シート!$A$3:$U$52,8)=0,"",VLOOKUP($N63,入力シート!$A$3:$U$52,8)),"")</f>
        <v/>
      </c>
      <c r="E66" s="95" t="e">
        <f>VLOOKUP($N$16,入力シート!$A$3:$U$52,6)</f>
        <v>#N/A</v>
      </c>
      <c r="F66" s="98" t="e">
        <f>VLOOKUP($N$16,入力シート!$A$3:$U$52,6)</f>
        <v>#N/A</v>
      </c>
      <c r="G66" s="95" t="e">
        <f>VLOOKUP($N$16,入力シート!$A$3:$U$52,6)</f>
        <v>#N/A</v>
      </c>
      <c r="H66" s="28" t="s">
        <v>170</v>
      </c>
      <c r="I66" s="67" t="str">
        <f>IFERROR(VLOOKUP($N63,入力シート!$A$3:$U$52,20)&amp;"","")</f>
        <v/>
      </c>
      <c r="J66" s="29" t="s">
        <v>172</v>
      </c>
      <c r="K66" s="26" t="str">
        <f>IFERROR(VLOOKUP($N63,入力シート!$A$3:$U$52,21)&amp;"","")</f>
        <v/>
      </c>
      <c r="N66" s="145"/>
    </row>
    <row r="67" spans="2:14" ht="9.6" customHeight="1" x14ac:dyDescent="0.45">
      <c r="B67" s="16"/>
      <c r="C67" s="14"/>
      <c r="D67" s="14"/>
      <c r="E67" s="14"/>
      <c r="F67" s="14"/>
      <c r="G67" s="14"/>
      <c r="H67" s="14"/>
    </row>
    <row r="68" spans="2:14" ht="9.6" customHeight="1" x14ac:dyDescent="0.45">
      <c r="B68" s="14"/>
      <c r="C68" s="14"/>
      <c r="D68" s="14"/>
      <c r="E68" s="14"/>
      <c r="F68" s="14"/>
      <c r="G68" s="14"/>
      <c r="H68" s="14"/>
    </row>
    <row r="69" spans="2:14" ht="20.399999999999999" customHeight="1" thickBot="1" x14ac:dyDescent="0.2">
      <c r="B69" s="17"/>
      <c r="C69" s="17"/>
      <c r="D69" s="17"/>
      <c r="E69" s="88" t="s">
        <v>175</v>
      </c>
      <c r="F69" s="88"/>
      <c r="G69" s="17"/>
      <c r="H69" s="89" t="s">
        <v>178</v>
      </c>
      <c r="I69" s="89"/>
      <c r="J69" s="18"/>
      <c r="K69" s="18"/>
    </row>
    <row r="70" spans="2:14" ht="9.6" customHeight="1" x14ac:dyDescent="0.45"/>
    <row r="71" spans="2:14" ht="16.2" x14ac:dyDescent="0.45">
      <c r="B71" s="20" t="s">
        <v>198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 x14ac:dyDescent="0.4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 x14ac:dyDescent="0.45">
      <c r="C73" s="10">
        <v>1</v>
      </c>
      <c r="D73" s="11" t="s">
        <v>101</v>
      </c>
      <c r="E73" s="146" t="str">
        <f>$E$3</f>
        <v>水泳競技（競泳）</v>
      </c>
      <c r="F73" s="146"/>
      <c r="G73" s="146"/>
      <c r="H73" s="146"/>
    </row>
    <row r="74" spans="2:14" ht="13.2" customHeight="1" x14ac:dyDescent="0.45">
      <c r="C74" s="12"/>
      <c r="D74" s="13"/>
    </row>
    <row r="75" spans="2:14" ht="13.2" customHeight="1" x14ac:dyDescent="0.45">
      <c r="C75" s="10">
        <v>2</v>
      </c>
      <c r="D75" s="11" t="s">
        <v>102</v>
      </c>
      <c r="E75" s="147" t="str">
        <f>$E$5</f>
        <v>（ 　成年 ・ 少年　 ）　（ 　男子 ・ 女子　 ）</v>
      </c>
      <c r="F75" s="147"/>
      <c r="G75" s="147"/>
      <c r="H75" s="147"/>
      <c r="I75" s="8" t="s">
        <v>85</v>
      </c>
    </row>
    <row r="76" spans="2:14" ht="13.2" customHeight="1" x14ac:dyDescent="0.45">
      <c r="C76" s="12"/>
      <c r="D76" s="13"/>
      <c r="I76" s="12" t="s">
        <v>161</v>
      </c>
      <c r="J76" s="148">
        <f>$J$6</f>
        <v>0</v>
      </c>
      <c r="K76" s="148"/>
    </row>
    <row r="77" spans="2:14" ht="13.2" customHeight="1" x14ac:dyDescent="0.45">
      <c r="C77" s="10">
        <v>3</v>
      </c>
      <c r="D77" s="11" t="s">
        <v>103</v>
      </c>
      <c r="E77" s="147" t="str">
        <f>$E$7</f>
        <v>令和５年　　月　　日（　　）　～　　　月　　日（　　）</v>
      </c>
      <c r="F77" s="147"/>
      <c r="G77" s="147"/>
      <c r="H77" s="147"/>
    </row>
    <row r="78" spans="2:14" ht="13.2" customHeight="1" x14ac:dyDescent="0.45">
      <c r="C78" s="12"/>
      <c r="D78" s="13"/>
      <c r="I78" s="12" t="s">
        <v>162</v>
      </c>
      <c r="J78" s="148">
        <f>$J$8</f>
        <v>0</v>
      </c>
      <c r="K78" s="148"/>
    </row>
    <row r="79" spans="2:14" ht="13.2" customHeight="1" x14ac:dyDescent="0.45">
      <c r="C79" s="10">
        <v>4</v>
      </c>
      <c r="D79" s="11" t="s">
        <v>164</v>
      </c>
      <c r="E79" s="147">
        <f>$E$9</f>
        <v>0</v>
      </c>
      <c r="F79" s="147"/>
      <c r="G79" s="147"/>
      <c r="H79" s="147"/>
    </row>
    <row r="80" spans="2:14" ht="13.2" customHeight="1" x14ac:dyDescent="0.45">
      <c r="C80" s="12"/>
      <c r="D80" s="13"/>
    </row>
    <row r="81" spans="2:14" ht="13.2" customHeight="1" x14ac:dyDescent="0.45">
      <c r="C81" s="10">
        <v>5</v>
      </c>
      <c r="D81" s="11" t="s">
        <v>104</v>
      </c>
      <c r="E81" s="147" t="str">
        <f>$E$11</f>
        <v>監督　　　名　　・　　選手　　　名　　・　　計　　　名</v>
      </c>
      <c r="F81" s="147"/>
      <c r="G81" s="147"/>
      <c r="H81" s="147"/>
    </row>
    <row r="82" spans="2:14" ht="13.2" customHeight="1" x14ac:dyDescent="0.45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 x14ac:dyDescent="0.45">
      <c r="B83" s="133" t="s">
        <v>86</v>
      </c>
      <c r="C83" s="134"/>
      <c r="D83" s="31" t="s">
        <v>88</v>
      </c>
      <c r="E83" s="135" t="s">
        <v>71</v>
      </c>
      <c r="F83" s="138" t="s">
        <v>96</v>
      </c>
      <c r="G83" s="139"/>
      <c r="H83" s="32" t="s">
        <v>99</v>
      </c>
      <c r="I83" s="33" t="s">
        <v>92</v>
      </c>
      <c r="J83" s="32" t="s">
        <v>99</v>
      </c>
      <c r="K83" s="33" t="s">
        <v>92</v>
      </c>
    </row>
    <row r="84" spans="2:14" ht="10.8" customHeight="1" x14ac:dyDescent="0.45">
      <c r="B84" s="113"/>
      <c r="C84" s="114"/>
      <c r="D84" s="34" t="s">
        <v>89</v>
      </c>
      <c r="E84" s="136"/>
      <c r="F84" s="121"/>
      <c r="G84" s="140"/>
      <c r="H84" s="123" t="s">
        <v>173</v>
      </c>
      <c r="I84" s="125"/>
      <c r="J84" s="123" t="s">
        <v>100</v>
      </c>
      <c r="K84" s="125"/>
    </row>
    <row r="85" spans="2:14" ht="10.8" customHeight="1" x14ac:dyDescent="0.45">
      <c r="B85" s="115"/>
      <c r="C85" s="116"/>
      <c r="D85" s="35" t="s">
        <v>90</v>
      </c>
      <c r="E85" s="137"/>
      <c r="F85" s="122"/>
      <c r="G85" s="141"/>
      <c r="H85" s="36" t="s">
        <v>171</v>
      </c>
      <c r="I85" s="37"/>
      <c r="J85" s="36" t="s">
        <v>174</v>
      </c>
      <c r="K85" s="37"/>
    </row>
    <row r="86" spans="2:14" ht="10.8" customHeight="1" x14ac:dyDescent="0.45">
      <c r="B86" s="130" t="s">
        <v>91</v>
      </c>
      <c r="C86" s="90">
        <v>1</v>
      </c>
      <c r="D86" s="81" t="str">
        <f>IFERROR(VLOOKUP($N86,入力シート!$A$3:$U$52,6)&amp;"","")</f>
        <v/>
      </c>
      <c r="E86" s="93" t="str">
        <f>IFERROR(VLOOKUP($N86,入力シート!$A$3:$U$52,7)&amp;"","")</f>
        <v/>
      </c>
      <c r="F86" s="96" t="str">
        <f>IFERROR(VLOOKUP($N86,入力シート!$A$3:$U$52,11)&amp;"","")</f>
        <v/>
      </c>
      <c r="G86" s="126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5"/>
    </row>
    <row r="87" spans="2:14" ht="10.8" customHeight="1" x14ac:dyDescent="0.45">
      <c r="B87" s="131"/>
      <c r="C87" s="91"/>
      <c r="D87" s="100" t="str">
        <f>IFERROR(VLOOKUP($N86,入力シート!$A$3:$U$52,5)&amp;"","")</f>
        <v/>
      </c>
      <c r="E87" s="94" t="e">
        <f>VLOOKUP($N$16,入力シート!$A$3:$U$52,6)</f>
        <v>#N/A</v>
      </c>
      <c r="F87" s="97" t="e">
        <f>VLOOKUP($N$16,入力シート!$A$3:$U$52,6)</f>
        <v>#N/A</v>
      </c>
      <c r="G87" s="127"/>
      <c r="H87" s="102" t="str">
        <f>IFERROR(VLOOKUP($N86,入力シート!$A$3:$U$52,15)&amp;"","")</f>
        <v/>
      </c>
      <c r="I87" s="103" t="e">
        <f>VLOOKUP($N$16,入力シート!$A$3:$U$52,6)</f>
        <v>#N/A</v>
      </c>
      <c r="J87" s="102" t="str">
        <f>IFERROR(VLOOKUP($N86,入力シート!$A$3:$U$52,18)&amp;"","")</f>
        <v/>
      </c>
      <c r="K87" s="106" t="e">
        <f>VLOOKUP($N$16,入力シート!$A$3:$U$52,6)</f>
        <v>#N/A</v>
      </c>
      <c r="N87" s="145"/>
    </row>
    <row r="88" spans="2:14" ht="10.8" customHeight="1" x14ac:dyDescent="0.45">
      <c r="B88" s="131"/>
      <c r="C88" s="91"/>
      <c r="D88" s="101" t="e">
        <f>VLOOKUP($N$16,入力シート!$A$3:$U$52,6)</f>
        <v>#N/A</v>
      </c>
      <c r="E88" s="94" t="e">
        <f>VLOOKUP($N$16,入力シート!$A$3:$U$52,5)</f>
        <v>#N/A</v>
      </c>
      <c r="F88" s="97" t="e">
        <f>VLOOKUP($N$16,入力シート!$A$3:$U$52,5)</f>
        <v>#N/A</v>
      </c>
      <c r="G88" s="127"/>
      <c r="H88" s="102" t="e">
        <f>VLOOKUP($N$16,入力シート!$A$3:$U$52,5)</f>
        <v>#N/A</v>
      </c>
      <c r="I88" s="103" t="e">
        <f>VLOOKUP($N$16,入力シート!$A$3:$U$52,5)</f>
        <v>#N/A</v>
      </c>
      <c r="J88" s="102" t="e">
        <f>VLOOKUP($N$16,入力シート!$A$3:$U$52,5)</f>
        <v>#N/A</v>
      </c>
      <c r="K88" s="106" t="e">
        <f>VLOOKUP($N$16,入力シート!$A$3:$U$52,5)</f>
        <v>#N/A</v>
      </c>
      <c r="N88" s="145"/>
    </row>
    <row r="89" spans="2:14" ht="10.8" customHeight="1" x14ac:dyDescent="0.45">
      <c r="B89" s="131"/>
      <c r="C89" s="91"/>
      <c r="D89" s="25" t="str">
        <f>IFERROR(IF(VLOOKUP($N86,入力シート!$A$3:$U$52,8)=0,"",VLOOKUP($N86,入力シート!$A$3:$U$52,8)),"")</f>
        <v/>
      </c>
      <c r="E89" s="95" t="e">
        <f>VLOOKUP($N$16,入力シート!$A$3:$U$52,6)</f>
        <v>#N/A</v>
      </c>
      <c r="F89" s="98" t="e">
        <f>VLOOKUP($N$16,入力シート!$A$3:$U$52,6)</f>
        <v>#N/A</v>
      </c>
      <c r="G89" s="132"/>
      <c r="H89" s="64" t="s">
        <v>170</v>
      </c>
      <c r="I89" s="65" t="str">
        <f>IFERROR(VLOOKUP($N86,入力シート!$A$3:$U$52,20)&amp;"","")</f>
        <v/>
      </c>
      <c r="J89" s="78" t="s">
        <v>172</v>
      </c>
      <c r="K89" s="66" t="str">
        <f>IFERROR(VLOOKUP($N86,入力シート!$A$3:$U$52,21)&amp;"","")</f>
        <v/>
      </c>
      <c r="N89" s="145"/>
    </row>
    <row r="90" spans="2:14" ht="10.8" customHeight="1" x14ac:dyDescent="0.45">
      <c r="B90" s="131"/>
      <c r="C90" s="90">
        <v>2</v>
      </c>
      <c r="D90" s="81" t="str">
        <f>IFERROR(VLOOKUP($N90,入力シート!$A$3:$U$52,6)&amp;"","")</f>
        <v/>
      </c>
      <c r="E90" s="93" t="str">
        <f>IFERROR(VLOOKUP($N90,入力シート!$A$3:$U$52,7)&amp;"","")</f>
        <v/>
      </c>
      <c r="F90" s="96" t="str">
        <f>IFERROR(VLOOKUP($N90,入力シート!$A$3:$U$52,11)&amp;"","")</f>
        <v/>
      </c>
      <c r="G90" s="126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5"/>
    </row>
    <row r="91" spans="2:14" ht="10.8" customHeight="1" x14ac:dyDescent="0.45">
      <c r="B91" s="131"/>
      <c r="C91" s="91"/>
      <c r="D91" s="100" t="str">
        <f>IFERROR(VLOOKUP($N90,入力シート!$A$3:$U$52,5)&amp;"","")</f>
        <v/>
      </c>
      <c r="E91" s="94" t="e">
        <f>VLOOKUP($N$16,入力シート!$A$3:$U$52,6)</f>
        <v>#N/A</v>
      </c>
      <c r="F91" s="97" t="e">
        <f>VLOOKUP($N$16,入力シート!$A$3:$U$52,6)</f>
        <v>#N/A</v>
      </c>
      <c r="G91" s="127"/>
      <c r="H91" s="102" t="str">
        <f>IFERROR(VLOOKUP($N90,入力シート!$A$3:$U$52,15)&amp;"","")</f>
        <v/>
      </c>
      <c r="I91" s="103" t="e">
        <f>VLOOKUP($N$16,入力シート!$A$3:$U$52,6)</f>
        <v>#N/A</v>
      </c>
      <c r="J91" s="102" t="str">
        <f>IFERROR(VLOOKUP($N90,入力シート!$A$3:$U$52,18)&amp;"","")</f>
        <v/>
      </c>
      <c r="K91" s="106" t="e">
        <f>VLOOKUP($N$16,入力シート!$A$3:$U$52,6)</f>
        <v>#N/A</v>
      </c>
      <c r="N91" s="145"/>
    </row>
    <row r="92" spans="2:14" ht="10.8" customHeight="1" x14ac:dyDescent="0.45">
      <c r="B92" s="131"/>
      <c r="C92" s="91"/>
      <c r="D92" s="101" t="e">
        <f>VLOOKUP($N$16,入力シート!$A$3:$U$52,6)</f>
        <v>#N/A</v>
      </c>
      <c r="E92" s="94" t="e">
        <f>VLOOKUP($N$16,入力シート!$A$3:$U$52,5)</f>
        <v>#N/A</v>
      </c>
      <c r="F92" s="97" t="e">
        <f>VLOOKUP($N$16,入力シート!$A$3:$U$52,5)</f>
        <v>#N/A</v>
      </c>
      <c r="G92" s="127"/>
      <c r="H92" s="104" t="e">
        <f>VLOOKUP($N$16,入力シート!$A$3:$U$52,5)</f>
        <v>#N/A</v>
      </c>
      <c r="I92" s="105" t="e">
        <f>VLOOKUP($N$16,入力シート!$A$3:$U$52,5)</f>
        <v>#N/A</v>
      </c>
      <c r="J92" s="104" t="e">
        <f>VLOOKUP($N$16,入力シート!$A$3:$U$52,5)</f>
        <v>#N/A</v>
      </c>
      <c r="K92" s="107" t="e">
        <f>VLOOKUP($N$16,入力シート!$A$3:$U$52,5)</f>
        <v>#N/A</v>
      </c>
      <c r="N92" s="145"/>
    </row>
    <row r="93" spans="2:14" ht="10.8" customHeight="1" thickBot="1" x14ac:dyDescent="0.5">
      <c r="B93" s="131"/>
      <c r="C93" s="91"/>
      <c r="D93" s="25" t="str">
        <f>IFERROR(IF(VLOOKUP($N90,入力シート!$A$3:$U$52,8)=0,"",VLOOKUP($N90,入力シート!$A$3:$U$52,8)),"")</f>
        <v/>
      </c>
      <c r="E93" s="94" t="e">
        <f>VLOOKUP($N$16,入力シート!$A$3:$U$52,6)</f>
        <v>#N/A</v>
      </c>
      <c r="F93" s="97" t="e">
        <f>VLOOKUP($N$16,入力シート!$A$3:$U$52,6)</f>
        <v>#N/A</v>
      </c>
      <c r="G93" s="127"/>
      <c r="H93" s="27" t="s">
        <v>170</v>
      </c>
      <c r="I93" s="68" t="str">
        <f>IFERROR(VLOOKUP($N90,入力シート!$A$3:$U$52,20)&amp;"","")</f>
        <v/>
      </c>
      <c r="J93" s="79" t="s">
        <v>172</v>
      </c>
      <c r="K93" s="72" t="str">
        <f>IFERROR(VLOOKUP($N90,入力シート!$A$3:$U$52,21)&amp;"","")</f>
        <v/>
      </c>
      <c r="N93" s="145"/>
    </row>
    <row r="94" spans="2:14" ht="10.8" customHeight="1" thickTop="1" x14ac:dyDescent="0.45">
      <c r="B94" s="111" t="s">
        <v>86</v>
      </c>
      <c r="C94" s="112"/>
      <c r="D94" s="38" t="s">
        <v>88</v>
      </c>
      <c r="E94" s="117" t="s">
        <v>71</v>
      </c>
      <c r="F94" s="120" t="s">
        <v>96</v>
      </c>
      <c r="G94" s="117" t="s">
        <v>74</v>
      </c>
      <c r="H94" s="39" t="s">
        <v>99</v>
      </c>
      <c r="I94" s="74" t="s">
        <v>92</v>
      </c>
      <c r="J94" s="69" t="s">
        <v>99</v>
      </c>
      <c r="K94" s="70" t="s">
        <v>92</v>
      </c>
      <c r="N94" s="19"/>
    </row>
    <row r="95" spans="2:14" ht="10.8" customHeight="1" x14ac:dyDescent="0.45">
      <c r="B95" s="113"/>
      <c r="C95" s="114"/>
      <c r="D95" s="34" t="s">
        <v>89</v>
      </c>
      <c r="E95" s="118"/>
      <c r="F95" s="121"/>
      <c r="G95" s="118"/>
      <c r="H95" s="123" t="s">
        <v>173</v>
      </c>
      <c r="I95" s="124"/>
      <c r="J95" s="123" t="s">
        <v>100</v>
      </c>
      <c r="K95" s="125"/>
      <c r="N95" s="19"/>
    </row>
    <row r="96" spans="2:14" ht="10.8" customHeight="1" x14ac:dyDescent="0.45">
      <c r="B96" s="115"/>
      <c r="C96" s="116"/>
      <c r="D96" s="35" t="s">
        <v>90</v>
      </c>
      <c r="E96" s="119"/>
      <c r="F96" s="122"/>
      <c r="G96" s="119"/>
      <c r="H96" s="36" t="s">
        <v>171</v>
      </c>
      <c r="I96" s="75"/>
      <c r="J96" s="36" t="s">
        <v>174</v>
      </c>
      <c r="K96" s="37"/>
      <c r="N96" s="19"/>
    </row>
    <row r="97" spans="2:14" ht="10.8" customHeight="1" x14ac:dyDescent="0.45">
      <c r="B97" s="108" t="s">
        <v>93</v>
      </c>
      <c r="C97" s="91">
        <v>1</v>
      </c>
      <c r="D97" s="81" t="str">
        <f>IFERROR(VLOOKUP($N97,入力シート!$A$3:$U$52,6)&amp;"","")</f>
        <v/>
      </c>
      <c r="E97" s="93" t="str">
        <f>IFERROR(VLOOKUP($N97,入力シート!$A$3:$U$52,7)&amp;"","")</f>
        <v/>
      </c>
      <c r="F97" s="96" t="str">
        <f>IFERROR(VLOOKUP($N97,入力シート!$A$3:$U$52,11)&amp;"","")</f>
        <v/>
      </c>
      <c r="G97" s="93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5"/>
    </row>
    <row r="98" spans="2:14" ht="10.8" customHeight="1" x14ac:dyDescent="0.45">
      <c r="B98" s="109"/>
      <c r="C98" s="91"/>
      <c r="D98" s="100" t="str">
        <f>IFERROR(VLOOKUP($N97,入力シート!$A$3:$U$52,5)&amp;"","")</f>
        <v/>
      </c>
      <c r="E98" s="94" t="e">
        <f>VLOOKUP($N$16,入力シート!$A$3:$U$52,6)</f>
        <v>#N/A</v>
      </c>
      <c r="F98" s="97" t="e">
        <f>VLOOKUP($N$16,入力シート!$A$3:$U$52,6)</f>
        <v>#N/A</v>
      </c>
      <c r="G98" s="94" t="e">
        <f>VLOOKUP($N$16,入力シート!$A$3:$U$52,6)</f>
        <v>#N/A</v>
      </c>
      <c r="H98" s="102" t="str">
        <f>IFERROR(VLOOKUP($N97,入力シート!$A$3:$U$52,15)&amp;"","")</f>
        <v/>
      </c>
      <c r="I98" s="103" t="e">
        <f>VLOOKUP($N$16,入力シート!$A$3:$U$52,6)</f>
        <v>#N/A</v>
      </c>
      <c r="J98" s="102" t="str">
        <f>IFERROR(VLOOKUP($N97,入力シート!$A$3:$U$52,18)&amp;"","")</f>
        <v/>
      </c>
      <c r="K98" s="106" t="e">
        <f>VLOOKUP($N$16,入力シート!$A$3:$U$52,6)</f>
        <v>#N/A</v>
      </c>
      <c r="N98" s="145"/>
    </row>
    <row r="99" spans="2:14" ht="10.8" customHeight="1" x14ac:dyDescent="0.45">
      <c r="B99" s="109"/>
      <c r="C99" s="91"/>
      <c r="D99" s="101" t="e">
        <f>VLOOKUP($N$16,入力シート!$A$3:$U$52,6)</f>
        <v>#N/A</v>
      </c>
      <c r="E99" s="94" t="e">
        <f>VLOOKUP($N$16,入力シート!$A$3:$U$52,5)</f>
        <v>#N/A</v>
      </c>
      <c r="F99" s="97" t="e">
        <f>VLOOKUP($N$16,入力シート!$A$3:$U$52,5)</f>
        <v>#N/A</v>
      </c>
      <c r="G99" s="94" t="e">
        <f>VLOOKUP($N$16,入力シート!$A$3:$U$52,5)</f>
        <v>#N/A</v>
      </c>
      <c r="H99" s="102" t="e">
        <f>VLOOKUP($N$16,入力シート!$A$3:$U$52,5)</f>
        <v>#N/A</v>
      </c>
      <c r="I99" s="103" t="e">
        <f>VLOOKUP($N$16,入力シート!$A$3:$U$52,5)</f>
        <v>#N/A</v>
      </c>
      <c r="J99" s="102" t="e">
        <f>VLOOKUP($N$16,入力シート!$A$3:$U$52,5)</f>
        <v>#N/A</v>
      </c>
      <c r="K99" s="106" t="e">
        <f>VLOOKUP($N$16,入力シート!$A$3:$U$52,5)</f>
        <v>#N/A</v>
      </c>
      <c r="N99" s="145"/>
    </row>
    <row r="100" spans="2:14" ht="10.8" customHeight="1" x14ac:dyDescent="0.45">
      <c r="B100" s="109"/>
      <c r="C100" s="92"/>
      <c r="D100" s="25" t="str">
        <f>IFERROR(IF(VLOOKUP($N97,入力シート!$A$3:$U$52,8)=0,"",VLOOKUP($N97,入力シート!$A$3:$U$52,8)),"")</f>
        <v/>
      </c>
      <c r="E100" s="95" t="e">
        <f>VLOOKUP($N$16,入力シート!$A$3:$U$52,6)</f>
        <v>#N/A</v>
      </c>
      <c r="F100" s="98" t="e">
        <f>VLOOKUP($N$16,入力シート!$A$3:$U$52,6)</f>
        <v>#N/A</v>
      </c>
      <c r="G100" s="95" t="e">
        <f>VLOOKUP($N$16,入力シート!$A$3:$U$52,6)</f>
        <v>#N/A</v>
      </c>
      <c r="H100" s="71" t="s">
        <v>170</v>
      </c>
      <c r="I100" s="65" t="str">
        <f>IFERROR(VLOOKUP($N97,入力シート!$A$3:$U$52,20)&amp;"","")</f>
        <v/>
      </c>
      <c r="J100" s="80" t="s">
        <v>172</v>
      </c>
      <c r="K100" s="66" t="str">
        <f>IFERROR(VLOOKUP($N97,入力シート!$A$3:$U$52,21)&amp;"","")</f>
        <v/>
      </c>
      <c r="N100" s="145"/>
    </row>
    <row r="101" spans="2:14" ht="10.8" customHeight="1" x14ac:dyDescent="0.45">
      <c r="B101" s="109"/>
      <c r="C101" s="90">
        <v>2</v>
      </c>
      <c r="D101" s="81" t="str">
        <f>IFERROR(VLOOKUP($N101,入力シート!$A$3:$U$52,6)&amp;"","")</f>
        <v/>
      </c>
      <c r="E101" s="93" t="str">
        <f>IFERROR(VLOOKUP($N101,入力シート!$A$3:$U$52,7)&amp;"","")</f>
        <v/>
      </c>
      <c r="F101" s="96" t="str">
        <f>IFERROR(VLOOKUP($N101,入力シート!$A$3:$U$52,11)&amp;"","")</f>
        <v/>
      </c>
      <c r="G101" s="93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5"/>
    </row>
    <row r="102" spans="2:14" ht="10.8" customHeight="1" x14ac:dyDescent="0.45">
      <c r="B102" s="109"/>
      <c r="C102" s="91"/>
      <c r="D102" s="100" t="str">
        <f>IFERROR(VLOOKUP($N101,入力シート!$A$3:$U$52,5)&amp;"","")</f>
        <v/>
      </c>
      <c r="E102" s="94" t="e">
        <f>VLOOKUP($N$16,入力シート!$A$3:$U$52,6)</f>
        <v>#N/A</v>
      </c>
      <c r="F102" s="97" t="e">
        <f>VLOOKUP($N$16,入力シート!$A$3:$U$52,6)</f>
        <v>#N/A</v>
      </c>
      <c r="G102" s="94" t="e">
        <f>VLOOKUP($N$16,入力シート!$A$3:$U$52,6)</f>
        <v>#N/A</v>
      </c>
      <c r="H102" s="102" t="str">
        <f>IFERROR(VLOOKUP($N101,入力シート!$A$3:$U$52,15)&amp;"","")</f>
        <v/>
      </c>
      <c r="I102" s="103" t="e">
        <f>VLOOKUP($N$16,入力シート!$A$3:$U$52,6)</f>
        <v>#N/A</v>
      </c>
      <c r="J102" s="102" t="str">
        <f>IFERROR(VLOOKUP($N101,入力シート!$A$3:$U$52,18)&amp;"","")</f>
        <v/>
      </c>
      <c r="K102" s="106" t="e">
        <f>VLOOKUP($N$16,入力シート!$A$3:$U$52,6)</f>
        <v>#N/A</v>
      </c>
      <c r="N102" s="145"/>
    </row>
    <row r="103" spans="2:14" ht="10.8" customHeight="1" x14ac:dyDescent="0.45">
      <c r="B103" s="109"/>
      <c r="C103" s="91"/>
      <c r="D103" s="101" t="e">
        <f>VLOOKUP($N$16,入力シート!$A$3:$U$52,6)</f>
        <v>#N/A</v>
      </c>
      <c r="E103" s="94" t="e">
        <f>VLOOKUP($N$16,入力シート!$A$3:$U$52,5)</f>
        <v>#N/A</v>
      </c>
      <c r="F103" s="97" t="e">
        <f>VLOOKUP($N$16,入力シート!$A$3:$U$52,5)</f>
        <v>#N/A</v>
      </c>
      <c r="G103" s="94" t="e">
        <f>VLOOKUP($N$16,入力シート!$A$3:$U$52,5)</f>
        <v>#N/A</v>
      </c>
      <c r="H103" s="104" t="e">
        <f>VLOOKUP($N$16,入力シート!$A$3:$U$52,5)</f>
        <v>#N/A</v>
      </c>
      <c r="I103" s="105" t="e">
        <f>VLOOKUP($N$16,入力シート!$A$3:$U$52,5)</f>
        <v>#N/A</v>
      </c>
      <c r="J103" s="104" t="e">
        <f>VLOOKUP($N$16,入力シート!$A$3:$U$52,5)</f>
        <v>#N/A</v>
      </c>
      <c r="K103" s="107" t="e">
        <f>VLOOKUP($N$16,入力シート!$A$3:$U$52,5)</f>
        <v>#N/A</v>
      </c>
      <c r="N103" s="145"/>
    </row>
    <row r="104" spans="2:14" ht="10.8" customHeight="1" x14ac:dyDescent="0.45">
      <c r="B104" s="109"/>
      <c r="C104" s="92"/>
      <c r="D104" s="25" t="str">
        <f>IFERROR(IF(VLOOKUP($N101,入力シート!$A$3:$U$52,8)=0,"",VLOOKUP($N101,入力シート!$A$3:$U$52,8)),"")</f>
        <v/>
      </c>
      <c r="E104" s="95" t="e">
        <f>VLOOKUP($N$16,入力シート!$A$3:$U$52,6)</f>
        <v>#N/A</v>
      </c>
      <c r="F104" s="98" t="e">
        <f>VLOOKUP($N$16,入力シート!$A$3:$U$52,6)</f>
        <v>#N/A</v>
      </c>
      <c r="G104" s="95" t="e">
        <f>VLOOKUP($N$16,入力シート!$A$3:$U$52,6)</f>
        <v>#N/A</v>
      </c>
      <c r="H104" s="28" t="s">
        <v>170</v>
      </c>
      <c r="I104" s="67" t="str">
        <f>IFERROR(VLOOKUP($N101,入力シート!$A$3:$U$52,20)&amp;"","")</f>
        <v/>
      </c>
      <c r="J104" s="29" t="s">
        <v>172</v>
      </c>
      <c r="K104" s="26" t="str">
        <f>IFERROR(VLOOKUP($N101,入力シート!$A$3:$U$52,21)&amp;"","")</f>
        <v/>
      </c>
      <c r="N104" s="145"/>
    </row>
    <row r="105" spans="2:14" ht="10.8" customHeight="1" x14ac:dyDescent="0.45">
      <c r="B105" s="109"/>
      <c r="C105" s="91">
        <v>3</v>
      </c>
      <c r="D105" s="81" t="str">
        <f>IFERROR(VLOOKUP($N105,入力シート!$A$3:$U$52,6)&amp;"","")</f>
        <v/>
      </c>
      <c r="E105" s="93" t="str">
        <f>IFERROR(VLOOKUP($N105,入力シート!$A$3:$U$52,7)&amp;"","")</f>
        <v/>
      </c>
      <c r="F105" s="96" t="str">
        <f>IFERROR(VLOOKUP($N105,入力シート!$A$3:$U$52,11)&amp;"","")</f>
        <v/>
      </c>
      <c r="G105" s="93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5"/>
    </row>
    <row r="106" spans="2:14" ht="10.8" customHeight="1" x14ac:dyDescent="0.45">
      <c r="B106" s="109"/>
      <c r="C106" s="91"/>
      <c r="D106" s="100" t="str">
        <f>IFERROR(VLOOKUP($N105,入力シート!$A$3:$U$52,5)&amp;"","")</f>
        <v/>
      </c>
      <c r="E106" s="94" t="e">
        <f>VLOOKUP($N$16,入力シート!$A$3:$U$52,6)</f>
        <v>#N/A</v>
      </c>
      <c r="F106" s="97" t="e">
        <f>VLOOKUP($N$16,入力シート!$A$3:$U$52,6)</f>
        <v>#N/A</v>
      </c>
      <c r="G106" s="94" t="e">
        <f>VLOOKUP($N$16,入力シート!$A$3:$U$52,6)</f>
        <v>#N/A</v>
      </c>
      <c r="H106" s="102" t="str">
        <f>IFERROR(VLOOKUP($N105,入力シート!$A$3:$U$52,15)&amp;"","")</f>
        <v/>
      </c>
      <c r="I106" s="103" t="e">
        <f>VLOOKUP($N$16,入力シート!$A$3:$U$52,6)</f>
        <v>#N/A</v>
      </c>
      <c r="J106" s="102" t="str">
        <f>IFERROR(VLOOKUP($N105,入力シート!$A$3:$U$52,18)&amp;"","")</f>
        <v/>
      </c>
      <c r="K106" s="106" t="e">
        <f>VLOOKUP($N$16,入力シート!$A$3:$U$52,6)</f>
        <v>#N/A</v>
      </c>
      <c r="N106" s="145"/>
    </row>
    <row r="107" spans="2:14" ht="10.8" customHeight="1" x14ac:dyDescent="0.45">
      <c r="B107" s="109"/>
      <c r="C107" s="91"/>
      <c r="D107" s="101" t="e">
        <f>VLOOKUP($N$16,入力シート!$A$3:$U$52,6)</f>
        <v>#N/A</v>
      </c>
      <c r="E107" s="94" t="e">
        <f>VLOOKUP($N$16,入力シート!$A$3:$U$52,5)</f>
        <v>#N/A</v>
      </c>
      <c r="F107" s="97" t="e">
        <f>VLOOKUP($N$16,入力シート!$A$3:$U$52,5)</f>
        <v>#N/A</v>
      </c>
      <c r="G107" s="94" t="e">
        <f>VLOOKUP($N$16,入力シート!$A$3:$U$52,5)</f>
        <v>#N/A</v>
      </c>
      <c r="H107" s="102" t="e">
        <f>VLOOKUP($N$16,入力シート!$A$3:$U$52,5)</f>
        <v>#N/A</v>
      </c>
      <c r="I107" s="103" t="e">
        <f>VLOOKUP($N$16,入力シート!$A$3:$U$52,5)</f>
        <v>#N/A</v>
      </c>
      <c r="J107" s="102" t="e">
        <f>VLOOKUP($N$16,入力シート!$A$3:$U$52,5)</f>
        <v>#N/A</v>
      </c>
      <c r="K107" s="106" t="e">
        <f>VLOOKUP($N$16,入力シート!$A$3:$U$52,5)</f>
        <v>#N/A</v>
      </c>
      <c r="N107" s="145"/>
    </row>
    <row r="108" spans="2:14" ht="10.8" customHeight="1" x14ac:dyDescent="0.45">
      <c r="B108" s="109"/>
      <c r="C108" s="92"/>
      <c r="D108" s="25" t="str">
        <f>IFERROR(IF(VLOOKUP($N105,入力シート!$A$3:$U$52,8)=0,"",VLOOKUP($N105,入力シート!$A$3:$U$52,8)),"")</f>
        <v/>
      </c>
      <c r="E108" s="95" t="e">
        <f>VLOOKUP($N$16,入力シート!$A$3:$U$52,6)</f>
        <v>#N/A</v>
      </c>
      <c r="F108" s="98" t="e">
        <f>VLOOKUP($N$16,入力シート!$A$3:$U$52,6)</f>
        <v>#N/A</v>
      </c>
      <c r="G108" s="95" t="e">
        <f>VLOOKUP($N$16,入力シート!$A$3:$U$52,6)</f>
        <v>#N/A</v>
      </c>
      <c r="H108" s="71" t="s">
        <v>170</v>
      </c>
      <c r="I108" s="65" t="str">
        <f>IFERROR(VLOOKUP($N105,入力シート!$A$3:$U$52,20)&amp;"","")</f>
        <v/>
      </c>
      <c r="J108" s="80" t="s">
        <v>172</v>
      </c>
      <c r="K108" s="66" t="str">
        <f>IFERROR(VLOOKUP($N105,入力シート!$A$3:$U$52,21)&amp;"","")</f>
        <v/>
      </c>
      <c r="N108" s="145"/>
    </row>
    <row r="109" spans="2:14" ht="10.8" customHeight="1" x14ac:dyDescent="0.45">
      <c r="B109" s="109"/>
      <c r="C109" s="90">
        <v>4</v>
      </c>
      <c r="D109" s="81" t="str">
        <f>IFERROR(VLOOKUP($N109,入力シート!$A$3:$U$52,6)&amp;"","")</f>
        <v/>
      </c>
      <c r="E109" s="93" t="str">
        <f>IFERROR(VLOOKUP($N109,入力シート!$A$3:$U$52,7)&amp;"","")</f>
        <v/>
      </c>
      <c r="F109" s="96" t="str">
        <f>IFERROR(VLOOKUP($N109,入力シート!$A$3:$U$52,11)&amp;"","")</f>
        <v/>
      </c>
      <c r="G109" s="93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5"/>
    </row>
    <row r="110" spans="2:14" ht="10.8" customHeight="1" x14ac:dyDescent="0.45">
      <c r="B110" s="109"/>
      <c r="C110" s="91"/>
      <c r="D110" s="100" t="str">
        <f>IFERROR(VLOOKUP($N109,入力シート!$A$3:$U$52,5)&amp;"","")</f>
        <v/>
      </c>
      <c r="E110" s="94" t="e">
        <f>VLOOKUP($N$16,入力シート!$A$3:$U$52,6)</f>
        <v>#N/A</v>
      </c>
      <c r="F110" s="97" t="e">
        <f>VLOOKUP($N$16,入力シート!$A$3:$U$52,6)</f>
        <v>#N/A</v>
      </c>
      <c r="G110" s="94" t="e">
        <f>VLOOKUP($N$16,入力シート!$A$3:$U$52,6)</f>
        <v>#N/A</v>
      </c>
      <c r="H110" s="102" t="str">
        <f>IFERROR(VLOOKUP($N109,入力シート!$A$3:$U$52,15)&amp;"","")</f>
        <v/>
      </c>
      <c r="I110" s="103" t="e">
        <f>VLOOKUP($N$16,入力シート!$A$3:$U$52,6)</f>
        <v>#N/A</v>
      </c>
      <c r="J110" s="102" t="str">
        <f>IFERROR(VLOOKUP($N109,入力シート!$A$3:$U$52,18)&amp;"","")</f>
        <v/>
      </c>
      <c r="K110" s="106" t="e">
        <f>VLOOKUP($N$16,入力シート!$A$3:$U$52,6)</f>
        <v>#N/A</v>
      </c>
      <c r="N110" s="145"/>
    </row>
    <row r="111" spans="2:14" ht="10.8" customHeight="1" x14ac:dyDescent="0.45">
      <c r="B111" s="109"/>
      <c r="C111" s="91"/>
      <c r="D111" s="101" t="e">
        <f>VLOOKUP($N$16,入力シート!$A$3:$U$52,6)</f>
        <v>#N/A</v>
      </c>
      <c r="E111" s="94" t="e">
        <f>VLOOKUP($N$16,入力シート!$A$3:$U$52,5)</f>
        <v>#N/A</v>
      </c>
      <c r="F111" s="97" t="e">
        <f>VLOOKUP($N$16,入力シート!$A$3:$U$52,5)</f>
        <v>#N/A</v>
      </c>
      <c r="G111" s="94" t="e">
        <f>VLOOKUP($N$16,入力シート!$A$3:$U$52,5)</f>
        <v>#N/A</v>
      </c>
      <c r="H111" s="104" t="e">
        <f>VLOOKUP($N$16,入力シート!$A$3:$U$52,5)</f>
        <v>#N/A</v>
      </c>
      <c r="I111" s="105" t="e">
        <f>VLOOKUP($N$16,入力シート!$A$3:$U$52,5)</f>
        <v>#N/A</v>
      </c>
      <c r="J111" s="104" t="e">
        <f>VLOOKUP($N$16,入力シート!$A$3:$U$52,5)</f>
        <v>#N/A</v>
      </c>
      <c r="K111" s="107" t="e">
        <f>VLOOKUP($N$16,入力シート!$A$3:$U$52,5)</f>
        <v>#N/A</v>
      </c>
      <c r="N111" s="145"/>
    </row>
    <row r="112" spans="2:14" ht="10.8" customHeight="1" x14ac:dyDescent="0.45">
      <c r="B112" s="109"/>
      <c r="C112" s="92"/>
      <c r="D112" s="25" t="str">
        <f>IFERROR(IF(VLOOKUP($N109,入力シート!$A$3:$U$52,8)=0,"",VLOOKUP($N109,入力シート!$A$3:$U$52,8)),"")</f>
        <v/>
      </c>
      <c r="E112" s="95" t="e">
        <f>VLOOKUP($N$16,入力シート!$A$3:$U$52,6)</f>
        <v>#N/A</v>
      </c>
      <c r="F112" s="98" t="e">
        <f>VLOOKUP($N$16,入力シート!$A$3:$U$52,6)</f>
        <v>#N/A</v>
      </c>
      <c r="G112" s="95" t="e">
        <f>VLOOKUP($N$16,入力シート!$A$3:$U$52,6)</f>
        <v>#N/A</v>
      </c>
      <c r="H112" s="28" t="s">
        <v>170</v>
      </c>
      <c r="I112" s="67" t="str">
        <f>IFERROR(VLOOKUP($N109,入力シート!$A$3:$U$52,20)&amp;"","")</f>
        <v/>
      </c>
      <c r="J112" s="29" t="s">
        <v>172</v>
      </c>
      <c r="K112" s="26" t="str">
        <f>IFERROR(VLOOKUP($N109,入力シート!$A$3:$U$52,21)&amp;"","")</f>
        <v/>
      </c>
      <c r="N112" s="145"/>
    </row>
    <row r="113" spans="2:14" ht="10.8" customHeight="1" x14ac:dyDescent="0.45">
      <c r="B113" s="109"/>
      <c r="C113" s="91">
        <v>5</v>
      </c>
      <c r="D113" s="81" t="str">
        <f>IFERROR(VLOOKUP($N113,入力シート!$A$3:$U$52,6)&amp;"","")</f>
        <v/>
      </c>
      <c r="E113" s="93" t="str">
        <f>IFERROR(VLOOKUP($N113,入力シート!$A$3:$U$52,7)&amp;"","")</f>
        <v/>
      </c>
      <c r="F113" s="96" t="str">
        <f>IFERROR(VLOOKUP($N113,入力シート!$A$3:$U$52,11)&amp;"","")</f>
        <v/>
      </c>
      <c r="G113" s="93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5"/>
    </row>
    <row r="114" spans="2:14" ht="10.8" customHeight="1" x14ac:dyDescent="0.45">
      <c r="B114" s="109"/>
      <c r="C114" s="91"/>
      <c r="D114" s="100" t="str">
        <f>IFERROR(VLOOKUP($N113,入力シート!$A$3:$U$52,5)&amp;"","")</f>
        <v/>
      </c>
      <c r="E114" s="94" t="e">
        <f>VLOOKUP($N$16,入力シート!$A$3:$U$52,6)</f>
        <v>#N/A</v>
      </c>
      <c r="F114" s="97" t="e">
        <f>VLOOKUP($N$16,入力シート!$A$3:$U$52,6)</f>
        <v>#N/A</v>
      </c>
      <c r="G114" s="94" t="e">
        <f>VLOOKUP($N$16,入力シート!$A$3:$U$52,6)</f>
        <v>#N/A</v>
      </c>
      <c r="H114" s="102" t="str">
        <f>IFERROR(VLOOKUP($N113,入力シート!$A$3:$U$52,15)&amp;"","")</f>
        <v/>
      </c>
      <c r="I114" s="103" t="e">
        <f>VLOOKUP($N$16,入力シート!$A$3:$U$52,6)</f>
        <v>#N/A</v>
      </c>
      <c r="J114" s="102" t="str">
        <f>IFERROR(VLOOKUP($N113,入力シート!$A$3:$U$52,18)&amp;"","")</f>
        <v/>
      </c>
      <c r="K114" s="106" t="e">
        <f>VLOOKUP($N$16,入力シート!$A$3:$U$52,6)</f>
        <v>#N/A</v>
      </c>
      <c r="N114" s="145"/>
    </row>
    <row r="115" spans="2:14" ht="10.8" customHeight="1" x14ac:dyDescent="0.45">
      <c r="B115" s="109"/>
      <c r="C115" s="91"/>
      <c r="D115" s="101" t="e">
        <f>VLOOKUP($N$16,入力シート!$A$3:$U$52,6)</f>
        <v>#N/A</v>
      </c>
      <c r="E115" s="94" t="e">
        <f>VLOOKUP($N$16,入力シート!$A$3:$U$52,5)</f>
        <v>#N/A</v>
      </c>
      <c r="F115" s="97" t="e">
        <f>VLOOKUP($N$16,入力シート!$A$3:$U$52,5)</f>
        <v>#N/A</v>
      </c>
      <c r="G115" s="94" t="e">
        <f>VLOOKUP($N$16,入力シート!$A$3:$U$52,5)</f>
        <v>#N/A</v>
      </c>
      <c r="H115" s="102" t="e">
        <f>VLOOKUP($N$16,入力シート!$A$3:$U$52,5)</f>
        <v>#N/A</v>
      </c>
      <c r="I115" s="103" t="e">
        <f>VLOOKUP($N$16,入力シート!$A$3:$U$52,5)</f>
        <v>#N/A</v>
      </c>
      <c r="J115" s="102" t="e">
        <f>VLOOKUP($N$16,入力シート!$A$3:$U$52,5)</f>
        <v>#N/A</v>
      </c>
      <c r="K115" s="106" t="e">
        <f>VLOOKUP($N$16,入力シート!$A$3:$U$52,5)</f>
        <v>#N/A</v>
      </c>
      <c r="N115" s="145"/>
    </row>
    <row r="116" spans="2:14" ht="10.8" customHeight="1" x14ac:dyDescent="0.45">
      <c r="B116" s="109"/>
      <c r="C116" s="92"/>
      <c r="D116" s="25" t="str">
        <f>IFERROR(IF(VLOOKUP($N113,入力シート!$A$3:$U$52,8)=0,"",VLOOKUP($N113,入力シート!$A$3:$U$52,8)),"")</f>
        <v/>
      </c>
      <c r="E116" s="95" t="e">
        <f>VLOOKUP($N$16,入力シート!$A$3:$U$52,6)</f>
        <v>#N/A</v>
      </c>
      <c r="F116" s="98" t="e">
        <f>VLOOKUP($N$16,入力シート!$A$3:$U$52,6)</f>
        <v>#N/A</v>
      </c>
      <c r="G116" s="95" t="e">
        <f>VLOOKUP($N$16,入力シート!$A$3:$U$52,6)</f>
        <v>#N/A</v>
      </c>
      <c r="H116" s="71" t="s">
        <v>170</v>
      </c>
      <c r="I116" s="65" t="str">
        <f>IFERROR(VLOOKUP($N113,入力シート!$A$3:$U$52,20)&amp;"","")</f>
        <v/>
      </c>
      <c r="J116" s="80" t="s">
        <v>172</v>
      </c>
      <c r="K116" s="66" t="str">
        <f>IFERROR(VLOOKUP($N113,入力シート!$A$3:$U$52,21)&amp;"","")</f>
        <v/>
      </c>
      <c r="N116" s="145"/>
    </row>
    <row r="117" spans="2:14" ht="10.8" customHeight="1" x14ac:dyDescent="0.45">
      <c r="B117" s="109"/>
      <c r="C117" s="90">
        <v>6</v>
      </c>
      <c r="D117" s="81" t="str">
        <f>IFERROR(VLOOKUP($N117,入力シート!$A$3:$U$52,6)&amp;"","")</f>
        <v/>
      </c>
      <c r="E117" s="93" t="str">
        <f>IFERROR(VLOOKUP($N117,入力シート!$A$3:$U$52,7)&amp;"","")</f>
        <v/>
      </c>
      <c r="F117" s="96" t="str">
        <f>IFERROR(VLOOKUP($N117,入力シート!$A$3:$U$52,11)&amp;"","")</f>
        <v/>
      </c>
      <c r="G117" s="93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5"/>
    </row>
    <row r="118" spans="2:14" ht="10.8" customHeight="1" x14ac:dyDescent="0.45">
      <c r="B118" s="109"/>
      <c r="C118" s="91"/>
      <c r="D118" s="100" t="str">
        <f>IFERROR(VLOOKUP($N117,入力シート!$A$3:$U$52,5)&amp;"","")</f>
        <v/>
      </c>
      <c r="E118" s="94" t="e">
        <f>VLOOKUP($N$16,入力シート!$A$3:$U$52,6)</f>
        <v>#N/A</v>
      </c>
      <c r="F118" s="97" t="e">
        <f>VLOOKUP($N$16,入力シート!$A$3:$U$52,6)</f>
        <v>#N/A</v>
      </c>
      <c r="G118" s="94" t="e">
        <f>VLOOKUP($N$16,入力シート!$A$3:$U$52,6)</f>
        <v>#N/A</v>
      </c>
      <c r="H118" s="102" t="str">
        <f>IFERROR(VLOOKUP($N117,入力シート!$A$3:$U$52,15)&amp;"","")</f>
        <v/>
      </c>
      <c r="I118" s="103" t="e">
        <f>VLOOKUP($N$16,入力シート!$A$3:$U$52,6)</f>
        <v>#N/A</v>
      </c>
      <c r="J118" s="102" t="str">
        <f>IFERROR(VLOOKUP($N117,入力シート!$A$3:$U$52,18)&amp;"","")</f>
        <v/>
      </c>
      <c r="K118" s="106" t="e">
        <f>VLOOKUP($N$16,入力シート!$A$3:$U$52,6)</f>
        <v>#N/A</v>
      </c>
      <c r="N118" s="145"/>
    </row>
    <row r="119" spans="2:14" ht="10.8" customHeight="1" x14ac:dyDescent="0.45">
      <c r="B119" s="109"/>
      <c r="C119" s="91"/>
      <c r="D119" s="101" t="e">
        <f>VLOOKUP($N$16,入力シート!$A$3:$U$52,6)</f>
        <v>#N/A</v>
      </c>
      <c r="E119" s="94" t="e">
        <f>VLOOKUP($N$16,入力シート!$A$3:$U$52,5)</f>
        <v>#N/A</v>
      </c>
      <c r="F119" s="97" t="e">
        <f>VLOOKUP($N$16,入力シート!$A$3:$U$52,5)</f>
        <v>#N/A</v>
      </c>
      <c r="G119" s="94" t="e">
        <f>VLOOKUP($N$16,入力シート!$A$3:$U$52,5)</f>
        <v>#N/A</v>
      </c>
      <c r="H119" s="104" t="e">
        <f>VLOOKUP($N$16,入力シート!$A$3:$U$52,5)</f>
        <v>#N/A</v>
      </c>
      <c r="I119" s="105" t="e">
        <f>VLOOKUP($N$16,入力シート!$A$3:$U$52,5)</f>
        <v>#N/A</v>
      </c>
      <c r="J119" s="104" t="e">
        <f>VLOOKUP($N$16,入力シート!$A$3:$U$52,5)</f>
        <v>#N/A</v>
      </c>
      <c r="K119" s="107" t="e">
        <f>VLOOKUP($N$16,入力シート!$A$3:$U$52,5)</f>
        <v>#N/A</v>
      </c>
      <c r="N119" s="145"/>
    </row>
    <row r="120" spans="2:14" ht="10.8" customHeight="1" x14ac:dyDescent="0.45">
      <c r="B120" s="109"/>
      <c r="C120" s="92"/>
      <c r="D120" s="25" t="str">
        <f>IFERROR(IF(VLOOKUP($N117,入力シート!$A$3:$U$52,8)=0,"",VLOOKUP($N117,入力シート!$A$3:$U$52,8)),"")</f>
        <v/>
      </c>
      <c r="E120" s="95" t="e">
        <f>VLOOKUP($N$16,入力シート!$A$3:$U$52,6)</f>
        <v>#N/A</v>
      </c>
      <c r="F120" s="98" t="e">
        <f>VLOOKUP($N$16,入力シート!$A$3:$U$52,6)</f>
        <v>#N/A</v>
      </c>
      <c r="G120" s="95" t="e">
        <f>VLOOKUP($N$16,入力シート!$A$3:$U$52,6)</f>
        <v>#N/A</v>
      </c>
      <c r="H120" s="28" t="s">
        <v>170</v>
      </c>
      <c r="I120" s="67" t="str">
        <f>IFERROR(VLOOKUP($N117,入力シート!$A$3:$U$52,20)&amp;"","")</f>
        <v/>
      </c>
      <c r="J120" s="29" t="s">
        <v>172</v>
      </c>
      <c r="K120" s="26" t="str">
        <f>IFERROR(VLOOKUP($N117,入力シート!$A$3:$U$52,21)&amp;"","")</f>
        <v/>
      </c>
      <c r="N120" s="145"/>
    </row>
    <row r="121" spans="2:14" ht="10.8" customHeight="1" x14ac:dyDescent="0.45">
      <c r="B121" s="109"/>
      <c r="C121" s="91">
        <v>7</v>
      </c>
      <c r="D121" s="81" t="str">
        <f>IFERROR(VLOOKUP($N121,入力シート!$A$3:$U$52,6)&amp;"","")</f>
        <v/>
      </c>
      <c r="E121" s="93" t="str">
        <f>IFERROR(VLOOKUP($N121,入力シート!$A$3:$U$52,7)&amp;"","")</f>
        <v/>
      </c>
      <c r="F121" s="96" t="str">
        <f>IFERROR(VLOOKUP($N121,入力シート!$A$3:$U$52,11)&amp;"","")</f>
        <v/>
      </c>
      <c r="G121" s="93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5"/>
    </row>
    <row r="122" spans="2:14" ht="10.8" customHeight="1" x14ac:dyDescent="0.45">
      <c r="B122" s="109"/>
      <c r="C122" s="91"/>
      <c r="D122" s="100" t="str">
        <f>IFERROR(VLOOKUP($N121,入力シート!$A$3:$U$52,5)&amp;"","")</f>
        <v/>
      </c>
      <c r="E122" s="94" t="e">
        <f>VLOOKUP($N$16,入力シート!$A$3:$U$52,6)</f>
        <v>#N/A</v>
      </c>
      <c r="F122" s="97" t="e">
        <f>VLOOKUP($N$16,入力シート!$A$3:$U$52,6)</f>
        <v>#N/A</v>
      </c>
      <c r="G122" s="94" t="e">
        <f>VLOOKUP($N$16,入力シート!$A$3:$U$52,6)</f>
        <v>#N/A</v>
      </c>
      <c r="H122" s="102" t="str">
        <f>IFERROR(VLOOKUP($N121,入力シート!$A$3:$U$52,15)&amp;"","")</f>
        <v/>
      </c>
      <c r="I122" s="103" t="e">
        <f>VLOOKUP($N$16,入力シート!$A$3:$U$52,6)</f>
        <v>#N/A</v>
      </c>
      <c r="J122" s="102" t="str">
        <f>IFERROR(VLOOKUP($N121,入力シート!$A$3:$U$52,18)&amp;"","")</f>
        <v/>
      </c>
      <c r="K122" s="106" t="e">
        <f>VLOOKUP($N$16,入力シート!$A$3:$U$52,6)</f>
        <v>#N/A</v>
      </c>
      <c r="N122" s="145"/>
    </row>
    <row r="123" spans="2:14" ht="10.8" customHeight="1" x14ac:dyDescent="0.45">
      <c r="B123" s="109"/>
      <c r="C123" s="91"/>
      <c r="D123" s="101" t="e">
        <f>VLOOKUP($N$16,入力シート!$A$3:$U$52,6)</f>
        <v>#N/A</v>
      </c>
      <c r="E123" s="94" t="e">
        <f>VLOOKUP($N$16,入力シート!$A$3:$U$52,5)</f>
        <v>#N/A</v>
      </c>
      <c r="F123" s="97" t="e">
        <f>VLOOKUP($N$16,入力シート!$A$3:$U$52,5)</f>
        <v>#N/A</v>
      </c>
      <c r="G123" s="94" t="e">
        <f>VLOOKUP($N$16,入力シート!$A$3:$U$52,5)</f>
        <v>#N/A</v>
      </c>
      <c r="H123" s="102" t="e">
        <f>VLOOKUP($N$16,入力シート!$A$3:$U$52,5)</f>
        <v>#N/A</v>
      </c>
      <c r="I123" s="103" t="e">
        <f>VLOOKUP($N$16,入力シート!$A$3:$U$52,5)</f>
        <v>#N/A</v>
      </c>
      <c r="J123" s="102" t="e">
        <f>VLOOKUP($N$16,入力シート!$A$3:$U$52,5)</f>
        <v>#N/A</v>
      </c>
      <c r="K123" s="106" t="e">
        <f>VLOOKUP($N$16,入力シート!$A$3:$U$52,5)</f>
        <v>#N/A</v>
      </c>
      <c r="N123" s="145"/>
    </row>
    <row r="124" spans="2:14" ht="10.8" customHeight="1" x14ac:dyDescent="0.45">
      <c r="B124" s="109"/>
      <c r="C124" s="92"/>
      <c r="D124" s="25" t="str">
        <f>IFERROR(IF(VLOOKUP($N121,入力シート!$A$3:$U$52,8)=0,"",VLOOKUP($N121,入力シート!$A$3:$U$52,8)),"")</f>
        <v/>
      </c>
      <c r="E124" s="95" t="e">
        <f>VLOOKUP($N$16,入力シート!$A$3:$U$52,6)</f>
        <v>#N/A</v>
      </c>
      <c r="F124" s="98" t="e">
        <f>VLOOKUP($N$16,入力シート!$A$3:$U$52,6)</f>
        <v>#N/A</v>
      </c>
      <c r="G124" s="95" t="e">
        <f>VLOOKUP($N$16,入力シート!$A$3:$U$52,6)</f>
        <v>#N/A</v>
      </c>
      <c r="H124" s="71" t="s">
        <v>170</v>
      </c>
      <c r="I124" s="65" t="str">
        <f>IFERROR(VLOOKUP($N121,入力シート!$A$3:$U$52,20)&amp;"","")</f>
        <v/>
      </c>
      <c r="J124" s="80" t="s">
        <v>172</v>
      </c>
      <c r="K124" s="66" t="str">
        <f>IFERROR(VLOOKUP($N121,入力シート!$A$3:$U$52,21)&amp;"","")</f>
        <v/>
      </c>
      <c r="N124" s="145"/>
    </row>
    <row r="125" spans="2:14" ht="10.8" customHeight="1" x14ac:dyDescent="0.45">
      <c r="B125" s="109"/>
      <c r="C125" s="90">
        <v>8</v>
      </c>
      <c r="D125" s="81" t="str">
        <f>IFERROR(VLOOKUP($N125,入力シート!$A$3:$U$52,6)&amp;"","")</f>
        <v/>
      </c>
      <c r="E125" s="93" t="str">
        <f>IFERROR(VLOOKUP($N125,入力シート!$A$3:$U$52,7)&amp;"","")</f>
        <v/>
      </c>
      <c r="F125" s="96" t="str">
        <f>IFERROR(VLOOKUP($N125,入力シート!$A$3:$U$52,11)&amp;"","")</f>
        <v/>
      </c>
      <c r="G125" s="93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5"/>
    </row>
    <row r="126" spans="2:14" ht="10.8" customHeight="1" x14ac:dyDescent="0.45">
      <c r="B126" s="109"/>
      <c r="C126" s="91"/>
      <c r="D126" s="100" t="str">
        <f>IFERROR(VLOOKUP($N125,入力シート!$A$3:$U$52,5)&amp;"","")</f>
        <v/>
      </c>
      <c r="E126" s="94" t="e">
        <f>VLOOKUP($N$16,入力シート!$A$3:$U$52,6)</f>
        <v>#N/A</v>
      </c>
      <c r="F126" s="97" t="e">
        <f>VLOOKUP($N$16,入力シート!$A$3:$U$52,6)</f>
        <v>#N/A</v>
      </c>
      <c r="G126" s="94" t="e">
        <f>VLOOKUP($N$16,入力シート!$A$3:$U$52,6)</f>
        <v>#N/A</v>
      </c>
      <c r="H126" s="102" t="str">
        <f>IFERROR(VLOOKUP($N125,入力シート!$A$3:$U$52,15)&amp;"","")</f>
        <v/>
      </c>
      <c r="I126" s="103" t="e">
        <f>VLOOKUP($N$16,入力シート!$A$3:$U$52,6)</f>
        <v>#N/A</v>
      </c>
      <c r="J126" s="102" t="str">
        <f>IFERROR(VLOOKUP($N125,入力シート!$A$3:$U$52,18)&amp;"","")</f>
        <v/>
      </c>
      <c r="K126" s="106" t="e">
        <f>VLOOKUP($N$16,入力シート!$A$3:$U$52,6)</f>
        <v>#N/A</v>
      </c>
      <c r="N126" s="145"/>
    </row>
    <row r="127" spans="2:14" ht="10.8" customHeight="1" x14ac:dyDescent="0.45">
      <c r="B127" s="109"/>
      <c r="C127" s="91"/>
      <c r="D127" s="101" t="e">
        <f>VLOOKUP($N$16,入力シート!$A$3:$U$52,6)</f>
        <v>#N/A</v>
      </c>
      <c r="E127" s="94" t="e">
        <f>VLOOKUP($N$16,入力シート!$A$3:$U$52,5)</f>
        <v>#N/A</v>
      </c>
      <c r="F127" s="97" t="e">
        <f>VLOOKUP($N$16,入力シート!$A$3:$U$52,5)</f>
        <v>#N/A</v>
      </c>
      <c r="G127" s="94" t="e">
        <f>VLOOKUP($N$16,入力シート!$A$3:$U$52,5)</f>
        <v>#N/A</v>
      </c>
      <c r="H127" s="104" t="e">
        <f>VLOOKUP($N$16,入力シート!$A$3:$U$52,5)</f>
        <v>#N/A</v>
      </c>
      <c r="I127" s="105" t="e">
        <f>VLOOKUP($N$16,入力シート!$A$3:$U$52,5)</f>
        <v>#N/A</v>
      </c>
      <c r="J127" s="104" t="e">
        <f>VLOOKUP($N$16,入力シート!$A$3:$U$52,5)</f>
        <v>#N/A</v>
      </c>
      <c r="K127" s="107" t="e">
        <f>VLOOKUP($N$16,入力シート!$A$3:$U$52,5)</f>
        <v>#N/A</v>
      </c>
      <c r="N127" s="145"/>
    </row>
    <row r="128" spans="2:14" ht="10.8" customHeight="1" x14ac:dyDescent="0.45">
      <c r="B128" s="109"/>
      <c r="C128" s="92"/>
      <c r="D128" s="25" t="str">
        <f>IFERROR(IF(VLOOKUP($N125,入力シート!$A$3:$U$52,8)=0,"",VLOOKUP($N125,入力シート!$A$3:$U$52,8)),"")</f>
        <v/>
      </c>
      <c r="E128" s="95" t="e">
        <f>VLOOKUP($N$16,入力シート!$A$3:$U$52,6)</f>
        <v>#N/A</v>
      </c>
      <c r="F128" s="98" t="e">
        <f>VLOOKUP($N$16,入力シート!$A$3:$U$52,6)</f>
        <v>#N/A</v>
      </c>
      <c r="G128" s="95" t="e">
        <f>VLOOKUP($N$16,入力シート!$A$3:$U$52,6)</f>
        <v>#N/A</v>
      </c>
      <c r="H128" s="28" t="s">
        <v>170</v>
      </c>
      <c r="I128" s="67" t="str">
        <f>IFERROR(VLOOKUP($N125,入力シート!$A$3:$U$52,20)&amp;"","")</f>
        <v/>
      </c>
      <c r="J128" s="29" t="s">
        <v>172</v>
      </c>
      <c r="K128" s="26" t="str">
        <f>IFERROR(VLOOKUP($N125,入力シート!$A$3:$U$52,21)&amp;"","")</f>
        <v/>
      </c>
      <c r="N128" s="145"/>
    </row>
    <row r="129" spans="2:14" ht="10.8" customHeight="1" x14ac:dyDescent="0.45">
      <c r="B129" s="109"/>
      <c r="C129" s="91">
        <v>9</v>
      </c>
      <c r="D129" s="81" t="str">
        <f>IFERROR(VLOOKUP($N129,入力シート!$A$3:$U$52,6)&amp;"","")</f>
        <v/>
      </c>
      <c r="E129" s="93" t="str">
        <f>IFERROR(VLOOKUP($N129,入力シート!$A$3:$U$52,7)&amp;"","")</f>
        <v/>
      </c>
      <c r="F129" s="96" t="str">
        <f>IFERROR(VLOOKUP($N129,入力シート!$A$3:$U$52,11)&amp;"","")</f>
        <v/>
      </c>
      <c r="G129" s="93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5"/>
    </row>
    <row r="130" spans="2:14" ht="10.8" customHeight="1" x14ac:dyDescent="0.45">
      <c r="B130" s="109"/>
      <c r="C130" s="91"/>
      <c r="D130" s="100" t="str">
        <f>IFERROR(VLOOKUP($N129,入力シート!$A$3:$U$52,5)&amp;"","")</f>
        <v/>
      </c>
      <c r="E130" s="94" t="e">
        <f>VLOOKUP($N$16,入力シート!$A$3:$U$52,6)</f>
        <v>#N/A</v>
      </c>
      <c r="F130" s="97" t="e">
        <f>VLOOKUP($N$16,入力シート!$A$3:$U$52,6)</f>
        <v>#N/A</v>
      </c>
      <c r="G130" s="94" t="e">
        <f>VLOOKUP($N$16,入力シート!$A$3:$U$52,6)</f>
        <v>#N/A</v>
      </c>
      <c r="H130" s="102" t="str">
        <f>IFERROR(VLOOKUP($N129,入力シート!$A$3:$U$52,15)&amp;"","")</f>
        <v/>
      </c>
      <c r="I130" s="103" t="e">
        <f>VLOOKUP($N$16,入力シート!$A$3:$U$52,6)</f>
        <v>#N/A</v>
      </c>
      <c r="J130" s="102" t="str">
        <f>IFERROR(VLOOKUP($N129,入力シート!$A$3:$U$52,18)&amp;"","")</f>
        <v/>
      </c>
      <c r="K130" s="106" t="e">
        <f>VLOOKUP($N$16,入力シート!$A$3:$U$52,6)</f>
        <v>#N/A</v>
      </c>
      <c r="N130" s="145"/>
    </row>
    <row r="131" spans="2:14" ht="10.8" customHeight="1" x14ac:dyDescent="0.45">
      <c r="B131" s="109"/>
      <c r="C131" s="91"/>
      <c r="D131" s="101" t="e">
        <f>VLOOKUP($N$16,入力シート!$A$3:$U$52,6)</f>
        <v>#N/A</v>
      </c>
      <c r="E131" s="94" t="e">
        <f>VLOOKUP($N$16,入力シート!$A$3:$U$52,5)</f>
        <v>#N/A</v>
      </c>
      <c r="F131" s="97" t="e">
        <f>VLOOKUP($N$16,入力シート!$A$3:$U$52,5)</f>
        <v>#N/A</v>
      </c>
      <c r="G131" s="94" t="e">
        <f>VLOOKUP($N$16,入力シート!$A$3:$U$52,5)</f>
        <v>#N/A</v>
      </c>
      <c r="H131" s="102" t="e">
        <f>VLOOKUP($N$16,入力シート!$A$3:$U$52,5)</f>
        <v>#N/A</v>
      </c>
      <c r="I131" s="103" t="e">
        <f>VLOOKUP($N$16,入力シート!$A$3:$U$52,5)</f>
        <v>#N/A</v>
      </c>
      <c r="J131" s="102" t="e">
        <f>VLOOKUP($N$16,入力シート!$A$3:$U$52,5)</f>
        <v>#N/A</v>
      </c>
      <c r="K131" s="106" t="e">
        <f>VLOOKUP($N$16,入力シート!$A$3:$U$52,5)</f>
        <v>#N/A</v>
      </c>
      <c r="N131" s="145"/>
    </row>
    <row r="132" spans="2:14" ht="10.8" customHeight="1" x14ac:dyDescent="0.45">
      <c r="B132" s="109"/>
      <c r="C132" s="92"/>
      <c r="D132" s="25" t="str">
        <f>IFERROR(IF(VLOOKUP($N129,入力シート!$A$3:$U$52,8)=0,"",VLOOKUP($N129,入力シート!$A$3:$U$52,8)),"")</f>
        <v/>
      </c>
      <c r="E132" s="95" t="e">
        <f>VLOOKUP($N$16,入力シート!$A$3:$U$52,6)</f>
        <v>#N/A</v>
      </c>
      <c r="F132" s="98" t="e">
        <f>VLOOKUP($N$16,入力シート!$A$3:$U$52,6)</f>
        <v>#N/A</v>
      </c>
      <c r="G132" s="95" t="e">
        <f>VLOOKUP($N$16,入力シート!$A$3:$U$52,6)</f>
        <v>#N/A</v>
      </c>
      <c r="H132" s="71" t="s">
        <v>170</v>
      </c>
      <c r="I132" s="65" t="str">
        <f>IFERROR(VLOOKUP($N129,入力シート!$A$3:$U$52,20)&amp;"","")</f>
        <v/>
      </c>
      <c r="J132" s="80" t="s">
        <v>172</v>
      </c>
      <c r="K132" s="66" t="str">
        <f>IFERROR(VLOOKUP($N129,入力シート!$A$3:$U$52,21)&amp;"","")</f>
        <v/>
      </c>
      <c r="N132" s="145"/>
    </row>
    <row r="133" spans="2:14" ht="10.8" customHeight="1" x14ac:dyDescent="0.45">
      <c r="B133" s="109"/>
      <c r="C133" s="90">
        <v>10</v>
      </c>
      <c r="D133" s="81" t="str">
        <f>IFERROR(VLOOKUP($N133,入力シート!$A$3:$U$52,6)&amp;"","")</f>
        <v/>
      </c>
      <c r="E133" s="93" t="str">
        <f>IFERROR(VLOOKUP($N133,入力シート!$A$3:$U$52,7)&amp;"","")</f>
        <v/>
      </c>
      <c r="F133" s="96" t="str">
        <f>IFERROR(VLOOKUP($N133,入力シート!$A$3:$U$52,11)&amp;"","")</f>
        <v/>
      </c>
      <c r="G133" s="93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5"/>
    </row>
    <row r="134" spans="2:14" ht="10.8" customHeight="1" x14ac:dyDescent="0.45">
      <c r="B134" s="109"/>
      <c r="C134" s="91"/>
      <c r="D134" s="100" t="str">
        <f>IFERROR(VLOOKUP($N133,入力シート!$A$3:$U$52,5)&amp;"","")</f>
        <v/>
      </c>
      <c r="E134" s="94" t="e">
        <f>VLOOKUP($N$16,入力シート!$A$3:$U$52,6)</f>
        <v>#N/A</v>
      </c>
      <c r="F134" s="97" t="e">
        <f>VLOOKUP($N$16,入力シート!$A$3:$U$52,6)</f>
        <v>#N/A</v>
      </c>
      <c r="G134" s="94" t="e">
        <f>VLOOKUP($N$16,入力シート!$A$3:$U$52,6)</f>
        <v>#N/A</v>
      </c>
      <c r="H134" s="102" t="str">
        <f>IFERROR(VLOOKUP($N133,入力シート!$A$3:$U$52,15)&amp;"","")</f>
        <v/>
      </c>
      <c r="I134" s="103" t="e">
        <f>VLOOKUP($N$16,入力シート!$A$3:$U$52,6)</f>
        <v>#N/A</v>
      </c>
      <c r="J134" s="102" t="str">
        <f>IFERROR(VLOOKUP($N133,入力シート!$A$3:$U$52,18)&amp;"","")</f>
        <v/>
      </c>
      <c r="K134" s="106" t="e">
        <f>VLOOKUP($N$16,入力シート!$A$3:$U$52,6)</f>
        <v>#N/A</v>
      </c>
      <c r="N134" s="145"/>
    </row>
    <row r="135" spans="2:14" ht="10.8" customHeight="1" x14ac:dyDescent="0.45">
      <c r="B135" s="109"/>
      <c r="C135" s="91"/>
      <c r="D135" s="101" t="e">
        <f>VLOOKUP($N$16,入力シート!$A$3:$U$52,6)</f>
        <v>#N/A</v>
      </c>
      <c r="E135" s="94" t="e">
        <f>VLOOKUP($N$16,入力シート!$A$3:$U$52,5)</f>
        <v>#N/A</v>
      </c>
      <c r="F135" s="97" t="e">
        <f>VLOOKUP($N$16,入力シート!$A$3:$U$52,5)</f>
        <v>#N/A</v>
      </c>
      <c r="G135" s="94" t="e">
        <f>VLOOKUP($N$16,入力シート!$A$3:$U$52,5)</f>
        <v>#N/A</v>
      </c>
      <c r="H135" s="104" t="e">
        <f>VLOOKUP($N$16,入力シート!$A$3:$U$52,5)</f>
        <v>#N/A</v>
      </c>
      <c r="I135" s="105" t="e">
        <f>VLOOKUP($N$16,入力シート!$A$3:$U$52,5)</f>
        <v>#N/A</v>
      </c>
      <c r="J135" s="104" t="e">
        <f>VLOOKUP($N$16,入力シート!$A$3:$U$52,5)</f>
        <v>#N/A</v>
      </c>
      <c r="K135" s="107" t="e">
        <f>VLOOKUP($N$16,入力シート!$A$3:$U$52,5)</f>
        <v>#N/A</v>
      </c>
      <c r="N135" s="145"/>
    </row>
    <row r="136" spans="2:14" ht="10.8" customHeight="1" x14ac:dyDescent="0.45">
      <c r="B136" s="110"/>
      <c r="C136" s="92"/>
      <c r="D136" s="30" t="str">
        <f>IFERROR(IF(VLOOKUP($N133,入力シート!$A$3:$U$52,8)=0,"",VLOOKUP($N133,入力シート!$A$3:$U$52,8)),"")</f>
        <v/>
      </c>
      <c r="E136" s="95" t="e">
        <f>VLOOKUP($N$16,入力シート!$A$3:$U$52,6)</f>
        <v>#N/A</v>
      </c>
      <c r="F136" s="98" t="e">
        <f>VLOOKUP($N$16,入力シート!$A$3:$U$52,6)</f>
        <v>#N/A</v>
      </c>
      <c r="G136" s="95" t="e">
        <f>VLOOKUP($N$16,入力シート!$A$3:$U$52,6)</f>
        <v>#N/A</v>
      </c>
      <c r="H136" s="28" t="s">
        <v>170</v>
      </c>
      <c r="I136" s="67" t="str">
        <f>IFERROR(VLOOKUP($N133,入力シート!$A$3:$U$52,20)&amp;"","")</f>
        <v/>
      </c>
      <c r="J136" s="29" t="s">
        <v>172</v>
      </c>
      <c r="K136" s="26" t="str">
        <f>IFERROR(VLOOKUP($N133,入力シート!$A$3:$U$52,21)&amp;"","")</f>
        <v/>
      </c>
      <c r="N136" s="145"/>
    </row>
    <row r="137" spans="2:14" ht="9.6" customHeight="1" x14ac:dyDescent="0.45">
      <c r="B137" s="16"/>
      <c r="C137" s="14"/>
      <c r="D137" s="14"/>
      <c r="E137" s="14"/>
      <c r="F137" s="14"/>
      <c r="G137" s="14"/>
      <c r="H137" s="14"/>
    </row>
    <row r="138" spans="2:14" ht="9.6" customHeight="1" x14ac:dyDescent="0.45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 x14ac:dyDescent="0.2">
      <c r="B139" s="17"/>
      <c r="C139" s="17"/>
      <c r="D139" s="17"/>
      <c r="E139" s="88" t="s">
        <v>175</v>
      </c>
      <c r="F139" s="88"/>
      <c r="G139" s="17"/>
      <c r="H139" s="89" t="s">
        <v>178</v>
      </c>
      <c r="I139" s="89"/>
      <c r="J139" s="18"/>
      <c r="K139" s="18"/>
    </row>
    <row r="140" spans="2:14" ht="9.6" customHeight="1" x14ac:dyDescent="0.45"/>
    <row r="141" spans="2:14" ht="16.2" x14ac:dyDescent="0.45">
      <c r="B141" s="20" t="s">
        <v>198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 x14ac:dyDescent="0.45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 x14ac:dyDescent="0.45">
      <c r="C143" s="10">
        <v>1</v>
      </c>
      <c r="D143" s="11" t="s">
        <v>101</v>
      </c>
      <c r="E143" s="146" t="str">
        <f>$E$3</f>
        <v>水泳競技（競泳）</v>
      </c>
      <c r="F143" s="146"/>
      <c r="G143" s="146"/>
      <c r="H143" s="146"/>
    </row>
    <row r="144" spans="2:14" ht="13.2" customHeight="1" x14ac:dyDescent="0.45">
      <c r="C144" s="12"/>
      <c r="D144" s="13"/>
    </row>
    <row r="145" spans="2:14" ht="13.2" customHeight="1" x14ac:dyDescent="0.45">
      <c r="C145" s="10">
        <v>2</v>
      </c>
      <c r="D145" s="11" t="s">
        <v>102</v>
      </c>
      <c r="E145" s="147" t="str">
        <f>$E$5</f>
        <v>（ 　成年 ・ 少年　 ）　（ 　男子 ・ 女子　 ）</v>
      </c>
      <c r="F145" s="147"/>
      <c r="G145" s="147"/>
      <c r="H145" s="147"/>
      <c r="I145" s="8" t="s">
        <v>85</v>
      </c>
    </row>
    <row r="146" spans="2:14" ht="13.2" customHeight="1" x14ac:dyDescent="0.45">
      <c r="C146" s="12"/>
      <c r="D146" s="13"/>
      <c r="I146" s="12" t="s">
        <v>161</v>
      </c>
      <c r="J146" s="148">
        <f>$J$6</f>
        <v>0</v>
      </c>
      <c r="K146" s="148"/>
    </row>
    <row r="147" spans="2:14" ht="13.2" customHeight="1" x14ac:dyDescent="0.45">
      <c r="C147" s="10">
        <v>3</v>
      </c>
      <c r="D147" s="11" t="s">
        <v>103</v>
      </c>
      <c r="E147" s="147" t="str">
        <f>$E$7</f>
        <v>令和５年　　月　　日（　　）　～　　　月　　日（　　）</v>
      </c>
      <c r="F147" s="147"/>
      <c r="G147" s="147"/>
      <c r="H147" s="147"/>
    </row>
    <row r="148" spans="2:14" ht="13.2" customHeight="1" x14ac:dyDescent="0.45">
      <c r="C148" s="12"/>
      <c r="D148" s="13"/>
      <c r="I148" s="12" t="s">
        <v>162</v>
      </c>
      <c r="J148" s="148">
        <f>$J$8</f>
        <v>0</v>
      </c>
      <c r="K148" s="148"/>
    </row>
    <row r="149" spans="2:14" ht="13.2" customHeight="1" x14ac:dyDescent="0.45">
      <c r="C149" s="10">
        <v>4</v>
      </c>
      <c r="D149" s="11" t="s">
        <v>164</v>
      </c>
      <c r="E149" s="147">
        <f>$E$9</f>
        <v>0</v>
      </c>
      <c r="F149" s="147"/>
      <c r="G149" s="147"/>
      <c r="H149" s="147"/>
    </row>
    <row r="150" spans="2:14" ht="13.2" customHeight="1" x14ac:dyDescent="0.45">
      <c r="C150" s="12"/>
      <c r="D150" s="13"/>
    </row>
    <row r="151" spans="2:14" ht="13.2" customHeight="1" x14ac:dyDescent="0.45">
      <c r="C151" s="10">
        <v>5</v>
      </c>
      <c r="D151" s="11" t="s">
        <v>104</v>
      </c>
      <c r="E151" s="147" t="str">
        <f>$E$11</f>
        <v>監督　　　名　　・　　選手　　　名　　・　　計　　　名</v>
      </c>
      <c r="F151" s="147"/>
      <c r="G151" s="147"/>
      <c r="H151" s="147"/>
    </row>
    <row r="152" spans="2:14" ht="13.2" customHeight="1" x14ac:dyDescent="0.45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 x14ac:dyDescent="0.45">
      <c r="B153" s="133" t="s">
        <v>86</v>
      </c>
      <c r="C153" s="134"/>
      <c r="D153" s="31" t="s">
        <v>88</v>
      </c>
      <c r="E153" s="135" t="s">
        <v>71</v>
      </c>
      <c r="F153" s="138" t="s">
        <v>96</v>
      </c>
      <c r="G153" s="139"/>
      <c r="H153" s="32" t="s">
        <v>99</v>
      </c>
      <c r="I153" s="33" t="s">
        <v>92</v>
      </c>
      <c r="J153" s="32" t="s">
        <v>99</v>
      </c>
      <c r="K153" s="33" t="s">
        <v>92</v>
      </c>
    </row>
    <row r="154" spans="2:14" ht="10.8" customHeight="1" x14ac:dyDescent="0.45">
      <c r="B154" s="113"/>
      <c r="C154" s="114"/>
      <c r="D154" s="34" t="s">
        <v>89</v>
      </c>
      <c r="E154" s="136"/>
      <c r="F154" s="121"/>
      <c r="G154" s="140"/>
      <c r="H154" s="123" t="s">
        <v>173</v>
      </c>
      <c r="I154" s="125"/>
      <c r="J154" s="123" t="s">
        <v>100</v>
      </c>
      <c r="K154" s="125"/>
    </row>
    <row r="155" spans="2:14" ht="10.8" customHeight="1" x14ac:dyDescent="0.45">
      <c r="B155" s="115"/>
      <c r="C155" s="116"/>
      <c r="D155" s="35" t="s">
        <v>90</v>
      </c>
      <c r="E155" s="137"/>
      <c r="F155" s="122"/>
      <c r="G155" s="141"/>
      <c r="H155" s="36" t="s">
        <v>171</v>
      </c>
      <c r="I155" s="37"/>
      <c r="J155" s="36" t="s">
        <v>174</v>
      </c>
      <c r="K155" s="37"/>
    </row>
    <row r="156" spans="2:14" ht="10.8" customHeight="1" x14ac:dyDescent="0.45">
      <c r="B156" s="130" t="s">
        <v>91</v>
      </c>
      <c r="C156" s="90">
        <v>1</v>
      </c>
      <c r="D156" s="81" t="str">
        <f>IFERROR(VLOOKUP($N156,入力シート!$A$3:$U$52,6)&amp;"","")</f>
        <v/>
      </c>
      <c r="E156" s="93" t="str">
        <f>IFERROR(VLOOKUP($N156,入力シート!$A$3:$U$52,7)&amp;"","")</f>
        <v/>
      </c>
      <c r="F156" s="96" t="str">
        <f>IFERROR(VLOOKUP($N156,入力シート!$A$3:$U$52,11)&amp;"","")</f>
        <v/>
      </c>
      <c r="G156" s="126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5"/>
    </row>
    <row r="157" spans="2:14" ht="10.8" customHeight="1" x14ac:dyDescent="0.45">
      <c r="B157" s="131"/>
      <c r="C157" s="91"/>
      <c r="D157" s="100" t="str">
        <f>IFERROR(VLOOKUP($N156,入力シート!$A$3:$U$52,5)&amp;"","")</f>
        <v/>
      </c>
      <c r="E157" s="94" t="e">
        <f>VLOOKUP($N$16,入力シート!$A$3:$U$52,6)</f>
        <v>#N/A</v>
      </c>
      <c r="F157" s="97" t="e">
        <f>VLOOKUP($N$16,入力シート!$A$3:$U$52,6)</f>
        <v>#N/A</v>
      </c>
      <c r="G157" s="127"/>
      <c r="H157" s="102" t="str">
        <f>IFERROR(VLOOKUP($N156,入力シート!$A$3:$U$52,15)&amp;"","")</f>
        <v/>
      </c>
      <c r="I157" s="103" t="e">
        <f>VLOOKUP($N$16,入力シート!$A$3:$U$52,6)</f>
        <v>#N/A</v>
      </c>
      <c r="J157" s="102" t="str">
        <f>IFERROR(VLOOKUP($N156,入力シート!$A$3:$U$52,18)&amp;"","")</f>
        <v/>
      </c>
      <c r="K157" s="106" t="e">
        <f>VLOOKUP($N$16,入力シート!$A$3:$U$52,6)</f>
        <v>#N/A</v>
      </c>
      <c r="N157" s="145"/>
    </row>
    <row r="158" spans="2:14" ht="10.8" customHeight="1" x14ac:dyDescent="0.45">
      <c r="B158" s="131"/>
      <c r="C158" s="91"/>
      <c r="D158" s="101" t="e">
        <f>VLOOKUP($N$16,入力シート!$A$3:$U$52,6)</f>
        <v>#N/A</v>
      </c>
      <c r="E158" s="94" t="e">
        <f>VLOOKUP($N$16,入力シート!$A$3:$U$52,5)</f>
        <v>#N/A</v>
      </c>
      <c r="F158" s="97" t="e">
        <f>VLOOKUP($N$16,入力シート!$A$3:$U$52,5)</f>
        <v>#N/A</v>
      </c>
      <c r="G158" s="127"/>
      <c r="H158" s="102" t="e">
        <f>VLOOKUP($N$16,入力シート!$A$3:$U$52,5)</f>
        <v>#N/A</v>
      </c>
      <c r="I158" s="103" t="e">
        <f>VLOOKUP($N$16,入力シート!$A$3:$U$52,5)</f>
        <v>#N/A</v>
      </c>
      <c r="J158" s="102" t="e">
        <f>VLOOKUP($N$16,入力シート!$A$3:$U$52,5)</f>
        <v>#N/A</v>
      </c>
      <c r="K158" s="106" t="e">
        <f>VLOOKUP($N$16,入力シート!$A$3:$U$52,5)</f>
        <v>#N/A</v>
      </c>
      <c r="N158" s="145"/>
    </row>
    <row r="159" spans="2:14" ht="10.8" customHeight="1" x14ac:dyDescent="0.45">
      <c r="B159" s="131"/>
      <c r="C159" s="91"/>
      <c r="D159" s="25" t="str">
        <f>IFERROR(IF(VLOOKUP($N156,入力シート!$A$3:$U$52,8)=0,"",VLOOKUP($N156,入力シート!$A$3:$U$52,8)),"")</f>
        <v/>
      </c>
      <c r="E159" s="95" t="e">
        <f>VLOOKUP($N$16,入力シート!$A$3:$U$52,6)</f>
        <v>#N/A</v>
      </c>
      <c r="F159" s="98" t="e">
        <f>VLOOKUP($N$16,入力シート!$A$3:$U$52,6)</f>
        <v>#N/A</v>
      </c>
      <c r="G159" s="132"/>
      <c r="H159" s="64" t="s">
        <v>170</v>
      </c>
      <c r="I159" s="65" t="str">
        <f>IFERROR(VLOOKUP($N156,入力シート!$A$3:$U$52,20)&amp;"","")</f>
        <v/>
      </c>
      <c r="J159" s="78" t="s">
        <v>172</v>
      </c>
      <c r="K159" s="66" t="str">
        <f>IFERROR(VLOOKUP($N156,入力シート!$A$3:$U$52,21)&amp;"","")</f>
        <v/>
      </c>
      <c r="N159" s="145"/>
    </row>
    <row r="160" spans="2:14" ht="10.8" customHeight="1" x14ac:dyDescent="0.45">
      <c r="B160" s="131"/>
      <c r="C160" s="90">
        <v>2</v>
      </c>
      <c r="D160" s="81" t="str">
        <f>IFERROR(VLOOKUP($N160,入力シート!$A$3:$U$52,6)&amp;"","")</f>
        <v/>
      </c>
      <c r="E160" s="93" t="str">
        <f>IFERROR(VLOOKUP($N160,入力シート!$A$3:$U$52,7)&amp;"","")</f>
        <v/>
      </c>
      <c r="F160" s="96" t="str">
        <f>IFERROR(VLOOKUP($N160,入力シート!$A$3:$U$52,11)&amp;"","")</f>
        <v/>
      </c>
      <c r="G160" s="126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5"/>
    </row>
    <row r="161" spans="2:14" ht="10.8" customHeight="1" x14ac:dyDescent="0.45">
      <c r="B161" s="131"/>
      <c r="C161" s="91"/>
      <c r="D161" s="100" t="str">
        <f>IFERROR(VLOOKUP($N160,入力シート!$A$3:$U$52,5)&amp;"","")</f>
        <v/>
      </c>
      <c r="E161" s="94" t="e">
        <f>VLOOKUP($N$16,入力シート!$A$3:$U$52,6)</f>
        <v>#N/A</v>
      </c>
      <c r="F161" s="97" t="e">
        <f>VLOOKUP($N$16,入力シート!$A$3:$U$52,6)</f>
        <v>#N/A</v>
      </c>
      <c r="G161" s="127"/>
      <c r="H161" s="102" t="str">
        <f>IFERROR(VLOOKUP($N160,入力シート!$A$3:$U$52,15)&amp;"","")</f>
        <v/>
      </c>
      <c r="I161" s="103" t="e">
        <f>VLOOKUP($N$16,入力シート!$A$3:$U$52,6)</f>
        <v>#N/A</v>
      </c>
      <c r="J161" s="102" t="str">
        <f>IFERROR(VLOOKUP($N160,入力シート!$A$3:$U$52,18)&amp;"","")</f>
        <v/>
      </c>
      <c r="K161" s="106" t="e">
        <f>VLOOKUP($N$16,入力シート!$A$3:$U$52,6)</f>
        <v>#N/A</v>
      </c>
      <c r="N161" s="145"/>
    </row>
    <row r="162" spans="2:14" ht="10.8" customHeight="1" x14ac:dyDescent="0.45">
      <c r="B162" s="131"/>
      <c r="C162" s="91"/>
      <c r="D162" s="101" t="e">
        <f>VLOOKUP($N$16,入力シート!$A$3:$U$52,6)</f>
        <v>#N/A</v>
      </c>
      <c r="E162" s="94" t="e">
        <f>VLOOKUP($N$16,入力シート!$A$3:$U$52,5)</f>
        <v>#N/A</v>
      </c>
      <c r="F162" s="97" t="e">
        <f>VLOOKUP($N$16,入力シート!$A$3:$U$52,5)</f>
        <v>#N/A</v>
      </c>
      <c r="G162" s="127"/>
      <c r="H162" s="104" t="e">
        <f>VLOOKUP($N$16,入力シート!$A$3:$U$52,5)</f>
        <v>#N/A</v>
      </c>
      <c r="I162" s="105" t="e">
        <f>VLOOKUP($N$16,入力シート!$A$3:$U$52,5)</f>
        <v>#N/A</v>
      </c>
      <c r="J162" s="104" t="e">
        <f>VLOOKUP($N$16,入力シート!$A$3:$U$52,5)</f>
        <v>#N/A</v>
      </c>
      <c r="K162" s="107" t="e">
        <f>VLOOKUP($N$16,入力シート!$A$3:$U$52,5)</f>
        <v>#N/A</v>
      </c>
      <c r="N162" s="145"/>
    </row>
    <row r="163" spans="2:14" ht="10.8" customHeight="1" thickBot="1" x14ac:dyDescent="0.5">
      <c r="B163" s="131"/>
      <c r="C163" s="91"/>
      <c r="D163" s="25" t="str">
        <f>IFERROR(IF(VLOOKUP($N160,入力シート!$A$3:$U$52,8)=0,"",VLOOKUP($N160,入力シート!$A$3:$U$52,8)),"")</f>
        <v/>
      </c>
      <c r="E163" s="94" t="e">
        <f>VLOOKUP($N$16,入力シート!$A$3:$U$52,6)</f>
        <v>#N/A</v>
      </c>
      <c r="F163" s="97" t="e">
        <f>VLOOKUP($N$16,入力シート!$A$3:$U$52,6)</f>
        <v>#N/A</v>
      </c>
      <c r="G163" s="127"/>
      <c r="H163" s="27" t="s">
        <v>170</v>
      </c>
      <c r="I163" s="68" t="str">
        <f>IFERROR(VLOOKUP($N160,入力シート!$A$3:$U$52,20)&amp;"","")</f>
        <v/>
      </c>
      <c r="J163" s="79" t="s">
        <v>172</v>
      </c>
      <c r="K163" s="72" t="str">
        <f>IFERROR(VLOOKUP($N160,入力シート!$A$3:$U$52,21)&amp;"","")</f>
        <v/>
      </c>
      <c r="N163" s="145"/>
    </row>
    <row r="164" spans="2:14" ht="10.8" customHeight="1" thickTop="1" x14ac:dyDescent="0.45">
      <c r="B164" s="111" t="s">
        <v>86</v>
      </c>
      <c r="C164" s="112"/>
      <c r="D164" s="38" t="s">
        <v>88</v>
      </c>
      <c r="E164" s="117" t="s">
        <v>71</v>
      </c>
      <c r="F164" s="120" t="s">
        <v>96</v>
      </c>
      <c r="G164" s="117" t="s">
        <v>74</v>
      </c>
      <c r="H164" s="39" t="s">
        <v>99</v>
      </c>
      <c r="I164" s="74" t="s">
        <v>92</v>
      </c>
      <c r="J164" s="69" t="s">
        <v>99</v>
      </c>
      <c r="K164" s="70" t="s">
        <v>92</v>
      </c>
      <c r="N164" s="19"/>
    </row>
    <row r="165" spans="2:14" ht="10.8" customHeight="1" x14ac:dyDescent="0.45">
      <c r="B165" s="113"/>
      <c r="C165" s="114"/>
      <c r="D165" s="34" t="s">
        <v>89</v>
      </c>
      <c r="E165" s="118"/>
      <c r="F165" s="121"/>
      <c r="G165" s="118"/>
      <c r="H165" s="123" t="s">
        <v>173</v>
      </c>
      <c r="I165" s="124"/>
      <c r="J165" s="123" t="s">
        <v>100</v>
      </c>
      <c r="K165" s="125"/>
      <c r="N165" s="19"/>
    </row>
    <row r="166" spans="2:14" ht="10.8" customHeight="1" x14ac:dyDescent="0.45">
      <c r="B166" s="115"/>
      <c r="C166" s="116"/>
      <c r="D166" s="35" t="s">
        <v>90</v>
      </c>
      <c r="E166" s="119"/>
      <c r="F166" s="122"/>
      <c r="G166" s="119"/>
      <c r="H166" s="36" t="s">
        <v>171</v>
      </c>
      <c r="I166" s="75"/>
      <c r="J166" s="36" t="s">
        <v>174</v>
      </c>
      <c r="K166" s="37"/>
      <c r="N166" s="19"/>
    </row>
    <row r="167" spans="2:14" ht="10.8" customHeight="1" x14ac:dyDescent="0.45">
      <c r="B167" s="108" t="s">
        <v>93</v>
      </c>
      <c r="C167" s="91">
        <v>1</v>
      </c>
      <c r="D167" s="81" t="str">
        <f>IFERROR(VLOOKUP($N167,入力シート!$A$3:$U$52,6)&amp;"","")</f>
        <v/>
      </c>
      <c r="E167" s="93" t="str">
        <f>IFERROR(VLOOKUP($N167,入力シート!$A$3:$U$52,7)&amp;"","")</f>
        <v/>
      </c>
      <c r="F167" s="96" t="str">
        <f>IFERROR(VLOOKUP($N167,入力シート!$A$3:$U$52,11)&amp;"","")</f>
        <v/>
      </c>
      <c r="G167" s="93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5"/>
    </row>
    <row r="168" spans="2:14" ht="10.8" customHeight="1" x14ac:dyDescent="0.45">
      <c r="B168" s="109"/>
      <c r="C168" s="91"/>
      <c r="D168" s="100" t="str">
        <f>IFERROR(VLOOKUP($N167,入力シート!$A$3:$U$52,5)&amp;"","")</f>
        <v/>
      </c>
      <c r="E168" s="94" t="e">
        <f>VLOOKUP($N$16,入力シート!$A$3:$U$52,6)</f>
        <v>#N/A</v>
      </c>
      <c r="F168" s="97" t="e">
        <f>VLOOKUP($N$16,入力シート!$A$3:$U$52,6)</f>
        <v>#N/A</v>
      </c>
      <c r="G168" s="94" t="e">
        <f>VLOOKUP($N$16,入力シート!$A$3:$U$52,6)</f>
        <v>#N/A</v>
      </c>
      <c r="H168" s="102" t="str">
        <f>IFERROR(VLOOKUP($N167,入力シート!$A$3:$U$52,15)&amp;"","")</f>
        <v/>
      </c>
      <c r="I168" s="103" t="e">
        <f>VLOOKUP($N$16,入力シート!$A$3:$U$52,6)</f>
        <v>#N/A</v>
      </c>
      <c r="J168" s="102" t="str">
        <f>IFERROR(VLOOKUP($N167,入力シート!$A$3:$U$52,18)&amp;"","")</f>
        <v/>
      </c>
      <c r="K168" s="106" t="e">
        <f>VLOOKUP($N$16,入力シート!$A$3:$U$52,6)</f>
        <v>#N/A</v>
      </c>
      <c r="N168" s="145"/>
    </row>
    <row r="169" spans="2:14" ht="10.8" customHeight="1" x14ac:dyDescent="0.45">
      <c r="B169" s="109"/>
      <c r="C169" s="91"/>
      <c r="D169" s="101" t="e">
        <f>VLOOKUP($N$16,入力シート!$A$3:$U$52,6)</f>
        <v>#N/A</v>
      </c>
      <c r="E169" s="94" t="e">
        <f>VLOOKUP($N$16,入力シート!$A$3:$U$52,5)</f>
        <v>#N/A</v>
      </c>
      <c r="F169" s="97" t="e">
        <f>VLOOKUP($N$16,入力シート!$A$3:$U$52,5)</f>
        <v>#N/A</v>
      </c>
      <c r="G169" s="94" t="e">
        <f>VLOOKUP($N$16,入力シート!$A$3:$U$52,5)</f>
        <v>#N/A</v>
      </c>
      <c r="H169" s="102" t="e">
        <f>VLOOKUP($N$16,入力シート!$A$3:$U$52,5)</f>
        <v>#N/A</v>
      </c>
      <c r="I169" s="103" t="e">
        <f>VLOOKUP($N$16,入力シート!$A$3:$U$52,5)</f>
        <v>#N/A</v>
      </c>
      <c r="J169" s="102" t="e">
        <f>VLOOKUP($N$16,入力シート!$A$3:$U$52,5)</f>
        <v>#N/A</v>
      </c>
      <c r="K169" s="106" t="e">
        <f>VLOOKUP($N$16,入力シート!$A$3:$U$52,5)</f>
        <v>#N/A</v>
      </c>
      <c r="N169" s="145"/>
    </row>
    <row r="170" spans="2:14" ht="10.8" customHeight="1" x14ac:dyDescent="0.45">
      <c r="B170" s="109"/>
      <c r="C170" s="92"/>
      <c r="D170" s="25" t="str">
        <f>IFERROR(IF(VLOOKUP($N167,入力シート!$A$3:$U$52,8)=0,"",VLOOKUP($N167,入力シート!$A$3:$U$52,8)),"")</f>
        <v/>
      </c>
      <c r="E170" s="95" t="e">
        <f>VLOOKUP($N$16,入力シート!$A$3:$U$52,6)</f>
        <v>#N/A</v>
      </c>
      <c r="F170" s="98" t="e">
        <f>VLOOKUP($N$16,入力シート!$A$3:$U$52,6)</f>
        <v>#N/A</v>
      </c>
      <c r="G170" s="95" t="e">
        <f>VLOOKUP($N$16,入力シート!$A$3:$U$52,6)</f>
        <v>#N/A</v>
      </c>
      <c r="H170" s="71" t="s">
        <v>170</v>
      </c>
      <c r="I170" s="65" t="str">
        <f>IFERROR(VLOOKUP($N167,入力シート!$A$3:$U$52,20)&amp;"","")</f>
        <v/>
      </c>
      <c r="J170" s="80" t="s">
        <v>172</v>
      </c>
      <c r="K170" s="66" t="str">
        <f>IFERROR(VLOOKUP($N167,入力シート!$A$3:$U$52,21)&amp;"","")</f>
        <v/>
      </c>
      <c r="N170" s="145"/>
    </row>
    <row r="171" spans="2:14" ht="10.8" customHeight="1" x14ac:dyDescent="0.45">
      <c r="B171" s="109"/>
      <c r="C171" s="90">
        <v>2</v>
      </c>
      <c r="D171" s="81" t="str">
        <f>IFERROR(VLOOKUP($N171,入力シート!$A$3:$U$52,6)&amp;"","")</f>
        <v/>
      </c>
      <c r="E171" s="93" t="str">
        <f>IFERROR(VLOOKUP($N171,入力シート!$A$3:$U$52,7)&amp;"","")</f>
        <v/>
      </c>
      <c r="F171" s="96" t="str">
        <f>IFERROR(VLOOKUP($N171,入力シート!$A$3:$U$52,11)&amp;"","")</f>
        <v/>
      </c>
      <c r="G171" s="93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5"/>
    </row>
    <row r="172" spans="2:14" ht="10.8" customHeight="1" x14ac:dyDescent="0.45">
      <c r="B172" s="109"/>
      <c r="C172" s="91"/>
      <c r="D172" s="100" t="str">
        <f>IFERROR(VLOOKUP($N171,入力シート!$A$3:$U$52,5)&amp;"","")</f>
        <v/>
      </c>
      <c r="E172" s="94" t="e">
        <f>VLOOKUP($N$16,入力シート!$A$3:$U$52,6)</f>
        <v>#N/A</v>
      </c>
      <c r="F172" s="97" t="e">
        <f>VLOOKUP($N$16,入力シート!$A$3:$U$52,6)</f>
        <v>#N/A</v>
      </c>
      <c r="G172" s="94" t="e">
        <f>VLOOKUP($N$16,入力シート!$A$3:$U$52,6)</f>
        <v>#N/A</v>
      </c>
      <c r="H172" s="102" t="str">
        <f>IFERROR(VLOOKUP($N171,入力シート!$A$3:$U$52,15)&amp;"","")</f>
        <v/>
      </c>
      <c r="I172" s="103" t="e">
        <f>VLOOKUP($N$16,入力シート!$A$3:$U$52,6)</f>
        <v>#N/A</v>
      </c>
      <c r="J172" s="102" t="str">
        <f>IFERROR(VLOOKUP($N171,入力シート!$A$3:$U$52,18)&amp;"","")</f>
        <v/>
      </c>
      <c r="K172" s="106" t="e">
        <f>VLOOKUP($N$16,入力シート!$A$3:$U$52,6)</f>
        <v>#N/A</v>
      </c>
      <c r="N172" s="145"/>
    </row>
    <row r="173" spans="2:14" ht="10.8" customHeight="1" x14ac:dyDescent="0.45">
      <c r="B173" s="109"/>
      <c r="C173" s="91"/>
      <c r="D173" s="101" t="e">
        <f>VLOOKUP($N$16,入力シート!$A$3:$U$52,6)</f>
        <v>#N/A</v>
      </c>
      <c r="E173" s="94" t="e">
        <f>VLOOKUP($N$16,入力シート!$A$3:$U$52,5)</f>
        <v>#N/A</v>
      </c>
      <c r="F173" s="97" t="e">
        <f>VLOOKUP($N$16,入力シート!$A$3:$U$52,5)</f>
        <v>#N/A</v>
      </c>
      <c r="G173" s="94" t="e">
        <f>VLOOKUP($N$16,入力シート!$A$3:$U$52,5)</f>
        <v>#N/A</v>
      </c>
      <c r="H173" s="104" t="e">
        <f>VLOOKUP($N$16,入力シート!$A$3:$U$52,5)</f>
        <v>#N/A</v>
      </c>
      <c r="I173" s="105" t="e">
        <f>VLOOKUP($N$16,入力シート!$A$3:$U$52,5)</f>
        <v>#N/A</v>
      </c>
      <c r="J173" s="104" t="e">
        <f>VLOOKUP($N$16,入力シート!$A$3:$U$52,5)</f>
        <v>#N/A</v>
      </c>
      <c r="K173" s="107" t="e">
        <f>VLOOKUP($N$16,入力シート!$A$3:$U$52,5)</f>
        <v>#N/A</v>
      </c>
      <c r="N173" s="145"/>
    </row>
    <row r="174" spans="2:14" ht="10.8" customHeight="1" x14ac:dyDescent="0.45">
      <c r="B174" s="109"/>
      <c r="C174" s="92"/>
      <c r="D174" s="25" t="str">
        <f>IFERROR(IF(VLOOKUP($N171,入力シート!$A$3:$U$52,8)=0,"",VLOOKUP($N171,入力シート!$A$3:$U$52,8)),"")</f>
        <v/>
      </c>
      <c r="E174" s="95" t="e">
        <f>VLOOKUP($N$16,入力シート!$A$3:$U$52,6)</f>
        <v>#N/A</v>
      </c>
      <c r="F174" s="98" t="e">
        <f>VLOOKUP($N$16,入力シート!$A$3:$U$52,6)</f>
        <v>#N/A</v>
      </c>
      <c r="G174" s="95" t="e">
        <f>VLOOKUP($N$16,入力シート!$A$3:$U$52,6)</f>
        <v>#N/A</v>
      </c>
      <c r="H174" s="28" t="s">
        <v>170</v>
      </c>
      <c r="I174" s="67" t="str">
        <f>IFERROR(VLOOKUP($N171,入力シート!$A$3:$U$52,20)&amp;"","")</f>
        <v/>
      </c>
      <c r="J174" s="29" t="s">
        <v>172</v>
      </c>
      <c r="K174" s="26" t="str">
        <f>IFERROR(VLOOKUP($N171,入力シート!$A$3:$U$52,21)&amp;"","")</f>
        <v/>
      </c>
      <c r="N174" s="145"/>
    </row>
    <row r="175" spans="2:14" ht="10.8" customHeight="1" x14ac:dyDescent="0.45">
      <c r="B175" s="109"/>
      <c r="C175" s="91">
        <v>3</v>
      </c>
      <c r="D175" s="81" t="str">
        <f>IFERROR(VLOOKUP($N175,入力シート!$A$3:$U$52,6)&amp;"","")</f>
        <v/>
      </c>
      <c r="E175" s="93" t="str">
        <f>IFERROR(VLOOKUP($N175,入力シート!$A$3:$U$52,7)&amp;"","")</f>
        <v/>
      </c>
      <c r="F175" s="96" t="str">
        <f>IFERROR(VLOOKUP($N175,入力シート!$A$3:$U$52,11)&amp;"","")</f>
        <v/>
      </c>
      <c r="G175" s="93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5"/>
    </row>
    <row r="176" spans="2:14" ht="10.8" customHeight="1" x14ac:dyDescent="0.45">
      <c r="B176" s="109"/>
      <c r="C176" s="91"/>
      <c r="D176" s="100" t="str">
        <f>IFERROR(VLOOKUP($N175,入力シート!$A$3:$U$52,5)&amp;"","")</f>
        <v/>
      </c>
      <c r="E176" s="94" t="e">
        <f>VLOOKUP($N$16,入力シート!$A$3:$U$52,6)</f>
        <v>#N/A</v>
      </c>
      <c r="F176" s="97" t="e">
        <f>VLOOKUP($N$16,入力シート!$A$3:$U$52,6)</f>
        <v>#N/A</v>
      </c>
      <c r="G176" s="94" t="e">
        <f>VLOOKUP($N$16,入力シート!$A$3:$U$52,6)</f>
        <v>#N/A</v>
      </c>
      <c r="H176" s="102" t="str">
        <f>IFERROR(VLOOKUP($N175,入力シート!$A$3:$U$52,15)&amp;"","")</f>
        <v/>
      </c>
      <c r="I176" s="103" t="e">
        <f>VLOOKUP($N$16,入力シート!$A$3:$U$52,6)</f>
        <v>#N/A</v>
      </c>
      <c r="J176" s="102" t="str">
        <f>IFERROR(VLOOKUP($N175,入力シート!$A$3:$U$52,18)&amp;"","")</f>
        <v/>
      </c>
      <c r="K176" s="106" t="e">
        <f>VLOOKUP($N$16,入力シート!$A$3:$U$52,6)</f>
        <v>#N/A</v>
      </c>
      <c r="N176" s="145"/>
    </row>
    <row r="177" spans="2:14" ht="10.8" customHeight="1" x14ac:dyDescent="0.45">
      <c r="B177" s="109"/>
      <c r="C177" s="91"/>
      <c r="D177" s="101" t="e">
        <f>VLOOKUP($N$16,入力シート!$A$3:$U$52,6)</f>
        <v>#N/A</v>
      </c>
      <c r="E177" s="94" t="e">
        <f>VLOOKUP($N$16,入力シート!$A$3:$U$52,5)</f>
        <v>#N/A</v>
      </c>
      <c r="F177" s="97" t="e">
        <f>VLOOKUP($N$16,入力シート!$A$3:$U$52,5)</f>
        <v>#N/A</v>
      </c>
      <c r="G177" s="94" t="e">
        <f>VLOOKUP($N$16,入力シート!$A$3:$U$52,5)</f>
        <v>#N/A</v>
      </c>
      <c r="H177" s="102" t="e">
        <f>VLOOKUP($N$16,入力シート!$A$3:$U$52,5)</f>
        <v>#N/A</v>
      </c>
      <c r="I177" s="103" t="e">
        <f>VLOOKUP($N$16,入力シート!$A$3:$U$52,5)</f>
        <v>#N/A</v>
      </c>
      <c r="J177" s="102" t="e">
        <f>VLOOKUP($N$16,入力シート!$A$3:$U$52,5)</f>
        <v>#N/A</v>
      </c>
      <c r="K177" s="106" t="e">
        <f>VLOOKUP($N$16,入力シート!$A$3:$U$52,5)</f>
        <v>#N/A</v>
      </c>
      <c r="N177" s="145"/>
    </row>
    <row r="178" spans="2:14" ht="10.8" customHeight="1" x14ac:dyDescent="0.45">
      <c r="B178" s="109"/>
      <c r="C178" s="92"/>
      <c r="D178" s="25" t="str">
        <f>IFERROR(IF(VLOOKUP($N175,入力シート!$A$3:$U$52,8)=0,"",VLOOKUP($N175,入力シート!$A$3:$U$52,8)),"")</f>
        <v/>
      </c>
      <c r="E178" s="95" t="e">
        <f>VLOOKUP($N$16,入力シート!$A$3:$U$52,6)</f>
        <v>#N/A</v>
      </c>
      <c r="F178" s="98" t="e">
        <f>VLOOKUP($N$16,入力シート!$A$3:$U$52,6)</f>
        <v>#N/A</v>
      </c>
      <c r="G178" s="95" t="e">
        <f>VLOOKUP($N$16,入力シート!$A$3:$U$52,6)</f>
        <v>#N/A</v>
      </c>
      <c r="H178" s="71" t="s">
        <v>170</v>
      </c>
      <c r="I178" s="65" t="str">
        <f>IFERROR(VLOOKUP($N175,入力シート!$A$3:$U$52,20)&amp;"","")</f>
        <v/>
      </c>
      <c r="J178" s="80" t="s">
        <v>172</v>
      </c>
      <c r="K178" s="66" t="str">
        <f>IFERROR(VLOOKUP($N175,入力シート!$A$3:$U$52,21)&amp;"","")</f>
        <v/>
      </c>
      <c r="N178" s="145"/>
    </row>
    <row r="179" spans="2:14" ht="10.8" customHeight="1" x14ac:dyDescent="0.45">
      <c r="B179" s="109"/>
      <c r="C179" s="90">
        <v>4</v>
      </c>
      <c r="D179" s="81" t="str">
        <f>IFERROR(VLOOKUP($N179,入力シート!$A$3:$U$52,6)&amp;"","")</f>
        <v/>
      </c>
      <c r="E179" s="93" t="str">
        <f>IFERROR(VLOOKUP($N179,入力シート!$A$3:$U$52,7)&amp;"","")</f>
        <v/>
      </c>
      <c r="F179" s="96" t="str">
        <f>IFERROR(VLOOKUP($N179,入力シート!$A$3:$U$52,11)&amp;"","")</f>
        <v/>
      </c>
      <c r="G179" s="93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5"/>
    </row>
    <row r="180" spans="2:14" ht="10.8" customHeight="1" x14ac:dyDescent="0.45">
      <c r="B180" s="109"/>
      <c r="C180" s="91"/>
      <c r="D180" s="100" t="str">
        <f>IFERROR(VLOOKUP($N179,入力シート!$A$3:$U$52,5)&amp;"","")</f>
        <v/>
      </c>
      <c r="E180" s="94" t="e">
        <f>VLOOKUP($N$16,入力シート!$A$3:$U$52,6)</f>
        <v>#N/A</v>
      </c>
      <c r="F180" s="97" t="e">
        <f>VLOOKUP($N$16,入力シート!$A$3:$U$52,6)</f>
        <v>#N/A</v>
      </c>
      <c r="G180" s="94" t="e">
        <f>VLOOKUP($N$16,入力シート!$A$3:$U$52,6)</f>
        <v>#N/A</v>
      </c>
      <c r="H180" s="102" t="str">
        <f>IFERROR(VLOOKUP($N179,入力シート!$A$3:$U$52,15)&amp;"","")</f>
        <v/>
      </c>
      <c r="I180" s="103" t="e">
        <f>VLOOKUP($N$16,入力シート!$A$3:$U$52,6)</f>
        <v>#N/A</v>
      </c>
      <c r="J180" s="102" t="str">
        <f>IFERROR(VLOOKUP($N179,入力シート!$A$3:$U$52,18)&amp;"","")</f>
        <v/>
      </c>
      <c r="K180" s="106" t="e">
        <f>VLOOKUP($N$16,入力シート!$A$3:$U$52,6)</f>
        <v>#N/A</v>
      </c>
      <c r="N180" s="145"/>
    </row>
    <row r="181" spans="2:14" ht="10.8" customHeight="1" x14ac:dyDescent="0.45">
      <c r="B181" s="109"/>
      <c r="C181" s="91"/>
      <c r="D181" s="101" t="e">
        <f>VLOOKUP($N$16,入力シート!$A$3:$U$52,6)</f>
        <v>#N/A</v>
      </c>
      <c r="E181" s="94" t="e">
        <f>VLOOKUP($N$16,入力シート!$A$3:$U$52,5)</f>
        <v>#N/A</v>
      </c>
      <c r="F181" s="97" t="e">
        <f>VLOOKUP($N$16,入力シート!$A$3:$U$52,5)</f>
        <v>#N/A</v>
      </c>
      <c r="G181" s="94" t="e">
        <f>VLOOKUP($N$16,入力シート!$A$3:$U$52,5)</f>
        <v>#N/A</v>
      </c>
      <c r="H181" s="104" t="e">
        <f>VLOOKUP($N$16,入力シート!$A$3:$U$52,5)</f>
        <v>#N/A</v>
      </c>
      <c r="I181" s="105" t="e">
        <f>VLOOKUP($N$16,入力シート!$A$3:$U$52,5)</f>
        <v>#N/A</v>
      </c>
      <c r="J181" s="104" t="e">
        <f>VLOOKUP($N$16,入力シート!$A$3:$U$52,5)</f>
        <v>#N/A</v>
      </c>
      <c r="K181" s="107" t="e">
        <f>VLOOKUP($N$16,入力シート!$A$3:$U$52,5)</f>
        <v>#N/A</v>
      </c>
      <c r="N181" s="145"/>
    </row>
    <row r="182" spans="2:14" ht="10.8" customHeight="1" x14ac:dyDescent="0.45">
      <c r="B182" s="109"/>
      <c r="C182" s="92"/>
      <c r="D182" s="25" t="str">
        <f>IFERROR(IF(VLOOKUP($N179,入力シート!$A$3:$U$52,8)=0,"",VLOOKUP($N179,入力シート!$A$3:$U$52,8)),"")</f>
        <v/>
      </c>
      <c r="E182" s="95" t="e">
        <f>VLOOKUP($N$16,入力シート!$A$3:$U$52,6)</f>
        <v>#N/A</v>
      </c>
      <c r="F182" s="98" t="e">
        <f>VLOOKUP($N$16,入力シート!$A$3:$U$52,6)</f>
        <v>#N/A</v>
      </c>
      <c r="G182" s="95" t="e">
        <f>VLOOKUP($N$16,入力シート!$A$3:$U$52,6)</f>
        <v>#N/A</v>
      </c>
      <c r="H182" s="28" t="s">
        <v>170</v>
      </c>
      <c r="I182" s="67" t="str">
        <f>IFERROR(VLOOKUP($N179,入力シート!$A$3:$U$52,20)&amp;"","")</f>
        <v/>
      </c>
      <c r="J182" s="29" t="s">
        <v>172</v>
      </c>
      <c r="K182" s="26" t="str">
        <f>IFERROR(VLOOKUP($N179,入力シート!$A$3:$U$52,21)&amp;"","")</f>
        <v/>
      </c>
      <c r="N182" s="145"/>
    </row>
    <row r="183" spans="2:14" ht="10.8" customHeight="1" x14ac:dyDescent="0.45">
      <c r="B183" s="109"/>
      <c r="C183" s="91">
        <v>5</v>
      </c>
      <c r="D183" s="81" t="str">
        <f>IFERROR(VLOOKUP($N183,入力シート!$A$3:$U$52,6)&amp;"","")</f>
        <v/>
      </c>
      <c r="E183" s="93" t="str">
        <f>IFERROR(VLOOKUP($N183,入力シート!$A$3:$U$52,7)&amp;"","")</f>
        <v/>
      </c>
      <c r="F183" s="96" t="str">
        <f>IFERROR(VLOOKUP($N183,入力シート!$A$3:$U$52,11)&amp;"","")</f>
        <v/>
      </c>
      <c r="G183" s="93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5"/>
    </row>
    <row r="184" spans="2:14" ht="10.8" customHeight="1" x14ac:dyDescent="0.45">
      <c r="B184" s="109"/>
      <c r="C184" s="91"/>
      <c r="D184" s="100" t="str">
        <f>IFERROR(VLOOKUP($N183,入力シート!$A$3:$U$52,5)&amp;"","")</f>
        <v/>
      </c>
      <c r="E184" s="94" t="e">
        <f>VLOOKUP($N$16,入力シート!$A$3:$U$52,6)</f>
        <v>#N/A</v>
      </c>
      <c r="F184" s="97" t="e">
        <f>VLOOKUP($N$16,入力シート!$A$3:$U$52,6)</f>
        <v>#N/A</v>
      </c>
      <c r="G184" s="94" t="e">
        <f>VLOOKUP($N$16,入力シート!$A$3:$U$52,6)</f>
        <v>#N/A</v>
      </c>
      <c r="H184" s="102" t="str">
        <f>IFERROR(VLOOKUP($N183,入力シート!$A$3:$U$52,15)&amp;"","")</f>
        <v/>
      </c>
      <c r="I184" s="103" t="e">
        <f>VLOOKUP($N$16,入力シート!$A$3:$U$52,6)</f>
        <v>#N/A</v>
      </c>
      <c r="J184" s="102" t="str">
        <f>IFERROR(VLOOKUP($N183,入力シート!$A$3:$U$52,18)&amp;"","")</f>
        <v/>
      </c>
      <c r="K184" s="106" t="e">
        <f>VLOOKUP($N$16,入力シート!$A$3:$U$52,6)</f>
        <v>#N/A</v>
      </c>
      <c r="N184" s="145"/>
    </row>
    <row r="185" spans="2:14" ht="10.8" customHeight="1" x14ac:dyDescent="0.45">
      <c r="B185" s="109"/>
      <c r="C185" s="91"/>
      <c r="D185" s="101" t="e">
        <f>VLOOKUP($N$16,入力シート!$A$3:$U$52,6)</f>
        <v>#N/A</v>
      </c>
      <c r="E185" s="94" t="e">
        <f>VLOOKUP($N$16,入力シート!$A$3:$U$52,5)</f>
        <v>#N/A</v>
      </c>
      <c r="F185" s="97" t="e">
        <f>VLOOKUP($N$16,入力シート!$A$3:$U$52,5)</f>
        <v>#N/A</v>
      </c>
      <c r="G185" s="94" t="e">
        <f>VLOOKUP($N$16,入力シート!$A$3:$U$52,5)</f>
        <v>#N/A</v>
      </c>
      <c r="H185" s="102" t="e">
        <f>VLOOKUP($N$16,入力シート!$A$3:$U$52,5)</f>
        <v>#N/A</v>
      </c>
      <c r="I185" s="103" t="e">
        <f>VLOOKUP($N$16,入力シート!$A$3:$U$52,5)</f>
        <v>#N/A</v>
      </c>
      <c r="J185" s="102" t="e">
        <f>VLOOKUP($N$16,入力シート!$A$3:$U$52,5)</f>
        <v>#N/A</v>
      </c>
      <c r="K185" s="106" t="e">
        <f>VLOOKUP($N$16,入力シート!$A$3:$U$52,5)</f>
        <v>#N/A</v>
      </c>
      <c r="N185" s="145"/>
    </row>
    <row r="186" spans="2:14" ht="10.8" customHeight="1" x14ac:dyDescent="0.45">
      <c r="B186" s="109"/>
      <c r="C186" s="92"/>
      <c r="D186" s="25" t="str">
        <f>IFERROR(IF(VLOOKUP($N183,入力シート!$A$3:$U$52,8)=0,"",VLOOKUP($N183,入力シート!$A$3:$U$52,8)),"")</f>
        <v/>
      </c>
      <c r="E186" s="95" t="e">
        <f>VLOOKUP($N$16,入力シート!$A$3:$U$52,6)</f>
        <v>#N/A</v>
      </c>
      <c r="F186" s="98" t="e">
        <f>VLOOKUP($N$16,入力シート!$A$3:$U$52,6)</f>
        <v>#N/A</v>
      </c>
      <c r="G186" s="95" t="e">
        <f>VLOOKUP($N$16,入力シート!$A$3:$U$52,6)</f>
        <v>#N/A</v>
      </c>
      <c r="H186" s="71" t="s">
        <v>170</v>
      </c>
      <c r="I186" s="65" t="str">
        <f>IFERROR(VLOOKUP($N183,入力シート!$A$3:$U$52,20)&amp;"","")</f>
        <v/>
      </c>
      <c r="J186" s="80" t="s">
        <v>172</v>
      </c>
      <c r="K186" s="66" t="str">
        <f>IFERROR(VLOOKUP($N183,入力シート!$A$3:$U$52,21)&amp;"","")</f>
        <v/>
      </c>
      <c r="N186" s="145"/>
    </row>
    <row r="187" spans="2:14" ht="10.8" customHeight="1" x14ac:dyDescent="0.45">
      <c r="B187" s="109"/>
      <c r="C187" s="90">
        <v>6</v>
      </c>
      <c r="D187" s="81" t="str">
        <f>IFERROR(VLOOKUP($N187,入力シート!$A$3:$U$52,6)&amp;"","")</f>
        <v/>
      </c>
      <c r="E187" s="93" t="str">
        <f>IFERROR(VLOOKUP($N187,入力シート!$A$3:$U$52,7)&amp;"","")</f>
        <v/>
      </c>
      <c r="F187" s="96" t="str">
        <f>IFERROR(VLOOKUP($N187,入力シート!$A$3:$U$52,11)&amp;"","")</f>
        <v/>
      </c>
      <c r="G187" s="93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5"/>
    </row>
    <row r="188" spans="2:14" ht="10.8" customHeight="1" x14ac:dyDescent="0.45">
      <c r="B188" s="109"/>
      <c r="C188" s="91"/>
      <c r="D188" s="100" t="str">
        <f>IFERROR(VLOOKUP($N187,入力シート!$A$3:$U$52,5)&amp;"","")</f>
        <v/>
      </c>
      <c r="E188" s="94" t="e">
        <f>VLOOKUP($N$16,入力シート!$A$3:$U$52,6)</f>
        <v>#N/A</v>
      </c>
      <c r="F188" s="97" t="e">
        <f>VLOOKUP($N$16,入力シート!$A$3:$U$52,6)</f>
        <v>#N/A</v>
      </c>
      <c r="G188" s="94" t="e">
        <f>VLOOKUP($N$16,入力シート!$A$3:$U$52,6)</f>
        <v>#N/A</v>
      </c>
      <c r="H188" s="102" t="str">
        <f>IFERROR(VLOOKUP($N187,入力シート!$A$3:$U$52,15)&amp;"","")</f>
        <v/>
      </c>
      <c r="I188" s="103" t="e">
        <f>VLOOKUP($N$16,入力シート!$A$3:$U$52,6)</f>
        <v>#N/A</v>
      </c>
      <c r="J188" s="102" t="str">
        <f>IFERROR(VLOOKUP($N187,入力シート!$A$3:$U$52,18)&amp;"","")</f>
        <v/>
      </c>
      <c r="K188" s="106" t="e">
        <f>VLOOKUP($N$16,入力シート!$A$3:$U$52,6)</f>
        <v>#N/A</v>
      </c>
      <c r="N188" s="145"/>
    </row>
    <row r="189" spans="2:14" ht="10.8" customHeight="1" x14ac:dyDescent="0.45">
      <c r="B189" s="109"/>
      <c r="C189" s="91"/>
      <c r="D189" s="101" t="e">
        <f>VLOOKUP($N$16,入力シート!$A$3:$U$52,6)</f>
        <v>#N/A</v>
      </c>
      <c r="E189" s="94" t="e">
        <f>VLOOKUP($N$16,入力シート!$A$3:$U$52,5)</f>
        <v>#N/A</v>
      </c>
      <c r="F189" s="97" t="e">
        <f>VLOOKUP($N$16,入力シート!$A$3:$U$52,5)</f>
        <v>#N/A</v>
      </c>
      <c r="G189" s="94" t="e">
        <f>VLOOKUP($N$16,入力シート!$A$3:$U$52,5)</f>
        <v>#N/A</v>
      </c>
      <c r="H189" s="104" t="e">
        <f>VLOOKUP($N$16,入力シート!$A$3:$U$52,5)</f>
        <v>#N/A</v>
      </c>
      <c r="I189" s="105" t="e">
        <f>VLOOKUP($N$16,入力シート!$A$3:$U$52,5)</f>
        <v>#N/A</v>
      </c>
      <c r="J189" s="104" t="e">
        <f>VLOOKUP($N$16,入力シート!$A$3:$U$52,5)</f>
        <v>#N/A</v>
      </c>
      <c r="K189" s="107" t="e">
        <f>VLOOKUP($N$16,入力シート!$A$3:$U$52,5)</f>
        <v>#N/A</v>
      </c>
      <c r="N189" s="145"/>
    </row>
    <row r="190" spans="2:14" ht="10.8" customHeight="1" x14ac:dyDescent="0.45">
      <c r="B190" s="109"/>
      <c r="C190" s="92"/>
      <c r="D190" s="25" t="str">
        <f>IFERROR(IF(VLOOKUP($N187,入力シート!$A$3:$U$52,8)=0,"",VLOOKUP($N187,入力シート!$A$3:$U$52,8)),"")</f>
        <v/>
      </c>
      <c r="E190" s="95" t="e">
        <f>VLOOKUP($N$16,入力シート!$A$3:$U$52,6)</f>
        <v>#N/A</v>
      </c>
      <c r="F190" s="98" t="e">
        <f>VLOOKUP($N$16,入力シート!$A$3:$U$52,6)</f>
        <v>#N/A</v>
      </c>
      <c r="G190" s="95" t="e">
        <f>VLOOKUP($N$16,入力シート!$A$3:$U$52,6)</f>
        <v>#N/A</v>
      </c>
      <c r="H190" s="28" t="s">
        <v>170</v>
      </c>
      <c r="I190" s="67" t="str">
        <f>IFERROR(VLOOKUP($N187,入力シート!$A$3:$U$52,20)&amp;"","")</f>
        <v/>
      </c>
      <c r="J190" s="29" t="s">
        <v>172</v>
      </c>
      <c r="K190" s="26" t="str">
        <f>IFERROR(VLOOKUP($N187,入力シート!$A$3:$U$52,21)&amp;"","")</f>
        <v/>
      </c>
      <c r="N190" s="145"/>
    </row>
    <row r="191" spans="2:14" ht="10.8" customHeight="1" x14ac:dyDescent="0.45">
      <c r="B191" s="109"/>
      <c r="C191" s="91">
        <v>7</v>
      </c>
      <c r="D191" s="81" t="str">
        <f>IFERROR(VLOOKUP($N191,入力シート!$A$3:$U$52,6)&amp;"","")</f>
        <v/>
      </c>
      <c r="E191" s="93" t="str">
        <f>IFERROR(VLOOKUP($N191,入力シート!$A$3:$U$52,7)&amp;"","")</f>
        <v/>
      </c>
      <c r="F191" s="96" t="str">
        <f>IFERROR(VLOOKUP($N191,入力シート!$A$3:$U$52,11)&amp;"","")</f>
        <v/>
      </c>
      <c r="G191" s="93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5"/>
    </row>
    <row r="192" spans="2:14" ht="10.8" customHeight="1" x14ac:dyDescent="0.45">
      <c r="B192" s="109"/>
      <c r="C192" s="91"/>
      <c r="D192" s="100" t="str">
        <f>IFERROR(VLOOKUP($N191,入力シート!$A$3:$U$52,5)&amp;"","")</f>
        <v/>
      </c>
      <c r="E192" s="94" t="e">
        <f>VLOOKUP($N$16,入力シート!$A$3:$U$52,6)</f>
        <v>#N/A</v>
      </c>
      <c r="F192" s="97" t="e">
        <f>VLOOKUP($N$16,入力シート!$A$3:$U$52,6)</f>
        <v>#N/A</v>
      </c>
      <c r="G192" s="94" t="e">
        <f>VLOOKUP($N$16,入力シート!$A$3:$U$52,6)</f>
        <v>#N/A</v>
      </c>
      <c r="H192" s="102" t="str">
        <f>IFERROR(VLOOKUP($N191,入力シート!$A$3:$U$52,15)&amp;"","")</f>
        <v/>
      </c>
      <c r="I192" s="103" t="e">
        <f>VLOOKUP($N$16,入力シート!$A$3:$U$52,6)</f>
        <v>#N/A</v>
      </c>
      <c r="J192" s="102" t="str">
        <f>IFERROR(VLOOKUP($N191,入力シート!$A$3:$U$52,18)&amp;"","")</f>
        <v/>
      </c>
      <c r="K192" s="106" t="e">
        <f>VLOOKUP($N$16,入力シート!$A$3:$U$52,6)</f>
        <v>#N/A</v>
      </c>
      <c r="N192" s="145"/>
    </row>
    <row r="193" spans="2:14" ht="10.8" customHeight="1" x14ac:dyDescent="0.45">
      <c r="B193" s="109"/>
      <c r="C193" s="91"/>
      <c r="D193" s="101" t="e">
        <f>VLOOKUP($N$16,入力シート!$A$3:$U$52,6)</f>
        <v>#N/A</v>
      </c>
      <c r="E193" s="94" t="e">
        <f>VLOOKUP($N$16,入力シート!$A$3:$U$52,5)</f>
        <v>#N/A</v>
      </c>
      <c r="F193" s="97" t="e">
        <f>VLOOKUP($N$16,入力シート!$A$3:$U$52,5)</f>
        <v>#N/A</v>
      </c>
      <c r="G193" s="94" t="e">
        <f>VLOOKUP($N$16,入力シート!$A$3:$U$52,5)</f>
        <v>#N/A</v>
      </c>
      <c r="H193" s="102" t="e">
        <f>VLOOKUP($N$16,入力シート!$A$3:$U$52,5)</f>
        <v>#N/A</v>
      </c>
      <c r="I193" s="103" t="e">
        <f>VLOOKUP($N$16,入力シート!$A$3:$U$52,5)</f>
        <v>#N/A</v>
      </c>
      <c r="J193" s="102" t="e">
        <f>VLOOKUP($N$16,入力シート!$A$3:$U$52,5)</f>
        <v>#N/A</v>
      </c>
      <c r="K193" s="106" t="e">
        <f>VLOOKUP($N$16,入力シート!$A$3:$U$52,5)</f>
        <v>#N/A</v>
      </c>
      <c r="N193" s="145"/>
    </row>
    <row r="194" spans="2:14" ht="10.8" customHeight="1" x14ac:dyDescent="0.45">
      <c r="B194" s="109"/>
      <c r="C194" s="92"/>
      <c r="D194" s="25" t="str">
        <f>IFERROR(IF(VLOOKUP($N191,入力シート!$A$3:$U$52,8)=0,"",VLOOKUP($N191,入力シート!$A$3:$U$52,8)),"")</f>
        <v/>
      </c>
      <c r="E194" s="95" t="e">
        <f>VLOOKUP($N$16,入力シート!$A$3:$U$52,6)</f>
        <v>#N/A</v>
      </c>
      <c r="F194" s="98" t="e">
        <f>VLOOKUP($N$16,入力シート!$A$3:$U$52,6)</f>
        <v>#N/A</v>
      </c>
      <c r="G194" s="95" t="e">
        <f>VLOOKUP($N$16,入力シート!$A$3:$U$52,6)</f>
        <v>#N/A</v>
      </c>
      <c r="H194" s="71" t="s">
        <v>170</v>
      </c>
      <c r="I194" s="65" t="str">
        <f>IFERROR(VLOOKUP($N191,入力シート!$A$3:$U$52,20)&amp;"","")</f>
        <v/>
      </c>
      <c r="J194" s="80" t="s">
        <v>172</v>
      </c>
      <c r="K194" s="66" t="str">
        <f>IFERROR(VLOOKUP($N191,入力シート!$A$3:$U$52,21)&amp;"","")</f>
        <v/>
      </c>
      <c r="N194" s="145"/>
    </row>
    <row r="195" spans="2:14" ht="10.8" customHeight="1" x14ac:dyDescent="0.45">
      <c r="B195" s="109"/>
      <c r="C195" s="90">
        <v>8</v>
      </c>
      <c r="D195" s="81" t="str">
        <f>IFERROR(VLOOKUP($N195,入力シート!$A$3:$U$52,6)&amp;"","")</f>
        <v/>
      </c>
      <c r="E195" s="93" t="str">
        <f>IFERROR(VLOOKUP($N195,入力シート!$A$3:$U$52,7)&amp;"","")</f>
        <v/>
      </c>
      <c r="F195" s="96" t="str">
        <f>IFERROR(VLOOKUP($N195,入力シート!$A$3:$U$52,11)&amp;"","")</f>
        <v/>
      </c>
      <c r="G195" s="93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5"/>
    </row>
    <row r="196" spans="2:14" ht="10.8" customHeight="1" x14ac:dyDescent="0.45">
      <c r="B196" s="109"/>
      <c r="C196" s="91"/>
      <c r="D196" s="100" t="str">
        <f>IFERROR(VLOOKUP($N195,入力シート!$A$3:$U$52,5)&amp;"","")</f>
        <v/>
      </c>
      <c r="E196" s="94" t="e">
        <f>VLOOKUP($N$16,入力シート!$A$3:$U$52,6)</f>
        <v>#N/A</v>
      </c>
      <c r="F196" s="97" t="e">
        <f>VLOOKUP($N$16,入力シート!$A$3:$U$52,6)</f>
        <v>#N/A</v>
      </c>
      <c r="G196" s="94" t="e">
        <f>VLOOKUP($N$16,入力シート!$A$3:$U$52,6)</f>
        <v>#N/A</v>
      </c>
      <c r="H196" s="102" t="str">
        <f>IFERROR(VLOOKUP($N195,入力シート!$A$3:$U$52,15)&amp;"","")</f>
        <v/>
      </c>
      <c r="I196" s="103" t="e">
        <f>VLOOKUP($N$16,入力シート!$A$3:$U$52,6)</f>
        <v>#N/A</v>
      </c>
      <c r="J196" s="102" t="str">
        <f>IFERROR(VLOOKUP($N195,入力シート!$A$3:$U$52,18)&amp;"","")</f>
        <v/>
      </c>
      <c r="K196" s="106" t="e">
        <f>VLOOKUP($N$16,入力シート!$A$3:$U$52,6)</f>
        <v>#N/A</v>
      </c>
      <c r="N196" s="145"/>
    </row>
    <row r="197" spans="2:14" ht="10.8" customHeight="1" x14ac:dyDescent="0.45">
      <c r="B197" s="109"/>
      <c r="C197" s="91"/>
      <c r="D197" s="101" t="e">
        <f>VLOOKUP($N$16,入力シート!$A$3:$U$52,6)</f>
        <v>#N/A</v>
      </c>
      <c r="E197" s="94" t="e">
        <f>VLOOKUP($N$16,入力シート!$A$3:$U$52,5)</f>
        <v>#N/A</v>
      </c>
      <c r="F197" s="97" t="e">
        <f>VLOOKUP($N$16,入力シート!$A$3:$U$52,5)</f>
        <v>#N/A</v>
      </c>
      <c r="G197" s="94" t="e">
        <f>VLOOKUP($N$16,入力シート!$A$3:$U$52,5)</f>
        <v>#N/A</v>
      </c>
      <c r="H197" s="104" t="e">
        <f>VLOOKUP($N$16,入力シート!$A$3:$U$52,5)</f>
        <v>#N/A</v>
      </c>
      <c r="I197" s="105" t="e">
        <f>VLOOKUP($N$16,入力シート!$A$3:$U$52,5)</f>
        <v>#N/A</v>
      </c>
      <c r="J197" s="104" t="e">
        <f>VLOOKUP($N$16,入力シート!$A$3:$U$52,5)</f>
        <v>#N/A</v>
      </c>
      <c r="K197" s="107" t="e">
        <f>VLOOKUP($N$16,入力シート!$A$3:$U$52,5)</f>
        <v>#N/A</v>
      </c>
      <c r="N197" s="145"/>
    </row>
    <row r="198" spans="2:14" ht="10.8" customHeight="1" x14ac:dyDescent="0.45">
      <c r="B198" s="109"/>
      <c r="C198" s="92"/>
      <c r="D198" s="25" t="str">
        <f>IFERROR(IF(VLOOKUP($N195,入力シート!$A$3:$U$52,8)=0,"",VLOOKUP($N195,入力シート!$A$3:$U$52,8)),"")</f>
        <v/>
      </c>
      <c r="E198" s="95" t="e">
        <f>VLOOKUP($N$16,入力シート!$A$3:$U$52,6)</f>
        <v>#N/A</v>
      </c>
      <c r="F198" s="98" t="e">
        <f>VLOOKUP($N$16,入力シート!$A$3:$U$52,6)</f>
        <v>#N/A</v>
      </c>
      <c r="G198" s="95" t="e">
        <f>VLOOKUP($N$16,入力シート!$A$3:$U$52,6)</f>
        <v>#N/A</v>
      </c>
      <c r="H198" s="28" t="s">
        <v>170</v>
      </c>
      <c r="I198" s="67" t="str">
        <f>IFERROR(VLOOKUP($N195,入力シート!$A$3:$U$52,20)&amp;"","")</f>
        <v/>
      </c>
      <c r="J198" s="29" t="s">
        <v>172</v>
      </c>
      <c r="K198" s="26" t="str">
        <f>IFERROR(VLOOKUP($N195,入力シート!$A$3:$U$52,21)&amp;"","")</f>
        <v/>
      </c>
      <c r="N198" s="145"/>
    </row>
    <row r="199" spans="2:14" ht="10.8" customHeight="1" x14ac:dyDescent="0.45">
      <c r="B199" s="109"/>
      <c r="C199" s="91">
        <v>9</v>
      </c>
      <c r="D199" s="81" t="str">
        <f>IFERROR(VLOOKUP($N199,入力シート!$A$3:$U$52,6)&amp;"","")</f>
        <v/>
      </c>
      <c r="E199" s="93" t="str">
        <f>IFERROR(VLOOKUP($N199,入力シート!$A$3:$U$52,7)&amp;"","")</f>
        <v/>
      </c>
      <c r="F199" s="96" t="str">
        <f>IFERROR(VLOOKUP($N199,入力シート!$A$3:$U$52,11)&amp;"","")</f>
        <v/>
      </c>
      <c r="G199" s="93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5"/>
    </row>
    <row r="200" spans="2:14" ht="10.8" customHeight="1" x14ac:dyDescent="0.45">
      <c r="B200" s="109"/>
      <c r="C200" s="91"/>
      <c r="D200" s="100" t="str">
        <f>IFERROR(VLOOKUP($N199,入力シート!$A$3:$U$52,5)&amp;"","")</f>
        <v/>
      </c>
      <c r="E200" s="94" t="e">
        <f>VLOOKUP($N$16,入力シート!$A$3:$U$52,6)</f>
        <v>#N/A</v>
      </c>
      <c r="F200" s="97" t="e">
        <f>VLOOKUP($N$16,入力シート!$A$3:$U$52,6)</f>
        <v>#N/A</v>
      </c>
      <c r="G200" s="94" t="e">
        <f>VLOOKUP($N$16,入力シート!$A$3:$U$52,6)</f>
        <v>#N/A</v>
      </c>
      <c r="H200" s="102" t="str">
        <f>IFERROR(VLOOKUP($N199,入力シート!$A$3:$U$52,15)&amp;"","")</f>
        <v/>
      </c>
      <c r="I200" s="103" t="e">
        <f>VLOOKUP($N$16,入力シート!$A$3:$U$52,6)</f>
        <v>#N/A</v>
      </c>
      <c r="J200" s="102" t="str">
        <f>IFERROR(VLOOKUP($N199,入力シート!$A$3:$U$52,18)&amp;"","")</f>
        <v/>
      </c>
      <c r="K200" s="106" t="e">
        <f>VLOOKUP($N$16,入力シート!$A$3:$U$52,6)</f>
        <v>#N/A</v>
      </c>
      <c r="N200" s="145"/>
    </row>
    <row r="201" spans="2:14" ht="10.8" customHeight="1" x14ac:dyDescent="0.45">
      <c r="B201" s="109"/>
      <c r="C201" s="91"/>
      <c r="D201" s="101" t="e">
        <f>VLOOKUP($N$16,入力シート!$A$3:$U$52,6)</f>
        <v>#N/A</v>
      </c>
      <c r="E201" s="94" t="e">
        <f>VLOOKUP($N$16,入力シート!$A$3:$U$52,5)</f>
        <v>#N/A</v>
      </c>
      <c r="F201" s="97" t="e">
        <f>VLOOKUP($N$16,入力シート!$A$3:$U$52,5)</f>
        <v>#N/A</v>
      </c>
      <c r="G201" s="94" t="e">
        <f>VLOOKUP($N$16,入力シート!$A$3:$U$52,5)</f>
        <v>#N/A</v>
      </c>
      <c r="H201" s="102" t="e">
        <f>VLOOKUP($N$16,入力シート!$A$3:$U$52,5)</f>
        <v>#N/A</v>
      </c>
      <c r="I201" s="103" t="e">
        <f>VLOOKUP($N$16,入力シート!$A$3:$U$52,5)</f>
        <v>#N/A</v>
      </c>
      <c r="J201" s="102" t="e">
        <f>VLOOKUP($N$16,入力シート!$A$3:$U$52,5)</f>
        <v>#N/A</v>
      </c>
      <c r="K201" s="106" t="e">
        <f>VLOOKUP($N$16,入力シート!$A$3:$U$52,5)</f>
        <v>#N/A</v>
      </c>
      <c r="N201" s="145"/>
    </row>
    <row r="202" spans="2:14" ht="10.8" customHeight="1" x14ac:dyDescent="0.45">
      <c r="B202" s="109"/>
      <c r="C202" s="92"/>
      <c r="D202" s="25" t="str">
        <f>IFERROR(IF(VLOOKUP($N199,入力シート!$A$3:$U$52,8)=0,"",VLOOKUP($N199,入力シート!$A$3:$U$52,8)),"")</f>
        <v/>
      </c>
      <c r="E202" s="95" t="e">
        <f>VLOOKUP($N$16,入力シート!$A$3:$U$52,6)</f>
        <v>#N/A</v>
      </c>
      <c r="F202" s="98" t="e">
        <f>VLOOKUP($N$16,入力シート!$A$3:$U$52,6)</f>
        <v>#N/A</v>
      </c>
      <c r="G202" s="95" t="e">
        <f>VLOOKUP($N$16,入力シート!$A$3:$U$52,6)</f>
        <v>#N/A</v>
      </c>
      <c r="H202" s="71" t="s">
        <v>170</v>
      </c>
      <c r="I202" s="65" t="str">
        <f>IFERROR(VLOOKUP($N199,入力シート!$A$3:$U$52,20)&amp;"","")</f>
        <v/>
      </c>
      <c r="J202" s="80" t="s">
        <v>172</v>
      </c>
      <c r="K202" s="66" t="str">
        <f>IFERROR(VLOOKUP($N199,入力シート!$A$3:$U$52,21)&amp;"","")</f>
        <v/>
      </c>
      <c r="N202" s="145"/>
    </row>
    <row r="203" spans="2:14" ht="10.8" customHeight="1" x14ac:dyDescent="0.45">
      <c r="B203" s="109"/>
      <c r="C203" s="90">
        <v>10</v>
      </c>
      <c r="D203" s="81" t="str">
        <f>IFERROR(VLOOKUP($N203,入力シート!$A$3:$U$52,6)&amp;"","")</f>
        <v/>
      </c>
      <c r="E203" s="93" t="str">
        <f>IFERROR(VLOOKUP($N203,入力シート!$A$3:$U$52,7)&amp;"","")</f>
        <v/>
      </c>
      <c r="F203" s="96" t="str">
        <f>IFERROR(VLOOKUP($N203,入力シート!$A$3:$U$52,11)&amp;"","")</f>
        <v/>
      </c>
      <c r="G203" s="93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5"/>
    </row>
    <row r="204" spans="2:14" ht="10.8" customHeight="1" x14ac:dyDescent="0.45">
      <c r="B204" s="109"/>
      <c r="C204" s="91"/>
      <c r="D204" s="100" t="str">
        <f>IFERROR(VLOOKUP($N203,入力シート!$A$3:$U$52,5)&amp;"","")</f>
        <v/>
      </c>
      <c r="E204" s="94" t="e">
        <f>VLOOKUP($N$16,入力シート!$A$3:$U$52,6)</f>
        <v>#N/A</v>
      </c>
      <c r="F204" s="97" t="e">
        <f>VLOOKUP($N$16,入力シート!$A$3:$U$52,6)</f>
        <v>#N/A</v>
      </c>
      <c r="G204" s="94" t="e">
        <f>VLOOKUP($N$16,入力シート!$A$3:$U$52,6)</f>
        <v>#N/A</v>
      </c>
      <c r="H204" s="102" t="str">
        <f>IFERROR(VLOOKUP($N203,入力シート!$A$3:$U$52,15)&amp;"","")</f>
        <v/>
      </c>
      <c r="I204" s="103" t="e">
        <f>VLOOKUP($N$16,入力シート!$A$3:$U$52,6)</f>
        <v>#N/A</v>
      </c>
      <c r="J204" s="102" t="str">
        <f>IFERROR(VLOOKUP($N203,入力シート!$A$3:$U$52,18)&amp;"","")</f>
        <v/>
      </c>
      <c r="K204" s="106" t="e">
        <f>VLOOKUP($N$16,入力シート!$A$3:$U$52,6)</f>
        <v>#N/A</v>
      </c>
      <c r="N204" s="145"/>
    </row>
    <row r="205" spans="2:14" ht="10.8" customHeight="1" x14ac:dyDescent="0.45">
      <c r="B205" s="109"/>
      <c r="C205" s="91"/>
      <c r="D205" s="101" t="e">
        <f>VLOOKUP($N$16,入力シート!$A$3:$U$52,6)</f>
        <v>#N/A</v>
      </c>
      <c r="E205" s="94" t="e">
        <f>VLOOKUP($N$16,入力シート!$A$3:$U$52,5)</f>
        <v>#N/A</v>
      </c>
      <c r="F205" s="97" t="e">
        <f>VLOOKUP($N$16,入力シート!$A$3:$U$52,5)</f>
        <v>#N/A</v>
      </c>
      <c r="G205" s="94" t="e">
        <f>VLOOKUP($N$16,入力シート!$A$3:$U$52,5)</f>
        <v>#N/A</v>
      </c>
      <c r="H205" s="104" t="e">
        <f>VLOOKUP($N$16,入力シート!$A$3:$U$52,5)</f>
        <v>#N/A</v>
      </c>
      <c r="I205" s="105" t="e">
        <f>VLOOKUP($N$16,入力シート!$A$3:$U$52,5)</f>
        <v>#N/A</v>
      </c>
      <c r="J205" s="104" t="e">
        <f>VLOOKUP($N$16,入力シート!$A$3:$U$52,5)</f>
        <v>#N/A</v>
      </c>
      <c r="K205" s="107" t="e">
        <f>VLOOKUP($N$16,入力シート!$A$3:$U$52,5)</f>
        <v>#N/A</v>
      </c>
      <c r="N205" s="145"/>
    </row>
    <row r="206" spans="2:14" ht="10.8" customHeight="1" x14ac:dyDescent="0.45">
      <c r="B206" s="110"/>
      <c r="C206" s="92"/>
      <c r="D206" s="30" t="str">
        <f>IFERROR(IF(VLOOKUP($N203,入力シート!$A$3:$U$52,8)=0,"",VLOOKUP($N203,入力シート!$A$3:$U$52,8)),"")</f>
        <v/>
      </c>
      <c r="E206" s="95" t="e">
        <f>VLOOKUP($N$16,入力シート!$A$3:$U$52,6)</f>
        <v>#N/A</v>
      </c>
      <c r="F206" s="98" t="e">
        <f>VLOOKUP($N$16,入力シート!$A$3:$U$52,6)</f>
        <v>#N/A</v>
      </c>
      <c r="G206" s="95" t="e">
        <f>VLOOKUP($N$16,入力シート!$A$3:$U$52,6)</f>
        <v>#N/A</v>
      </c>
      <c r="H206" s="28" t="s">
        <v>170</v>
      </c>
      <c r="I206" s="67" t="str">
        <f>IFERROR(VLOOKUP($N203,入力シート!$A$3:$U$52,20)&amp;"","")</f>
        <v/>
      </c>
      <c r="J206" s="29" t="s">
        <v>172</v>
      </c>
      <c r="K206" s="26" t="str">
        <f>IFERROR(VLOOKUP($N203,入力シート!$A$3:$U$52,21)&amp;"","")</f>
        <v/>
      </c>
      <c r="N206" s="145"/>
    </row>
    <row r="207" spans="2:14" ht="9.6" customHeight="1" x14ac:dyDescent="0.45">
      <c r="B207" s="16"/>
      <c r="C207" s="14"/>
      <c r="D207" s="14"/>
      <c r="E207" s="14"/>
      <c r="F207" s="14"/>
      <c r="G207" s="14"/>
      <c r="H207" s="14"/>
    </row>
    <row r="208" spans="2:14" ht="9.6" customHeight="1" x14ac:dyDescent="0.45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 x14ac:dyDescent="0.2">
      <c r="B209" s="17"/>
      <c r="C209" s="17"/>
      <c r="D209" s="17"/>
      <c r="E209" s="88" t="s">
        <v>175</v>
      </c>
      <c r="F209" s="88"/>
      <c r="G209" s="17"/>
      <c r="H209" s="89" t="s">
        <v>178</v>
      </c>
      <c r="I209" s="89"/>
      <c r="J209" s="18"/>
      <c r="K209" s="18"/>
    </row>
    <row r="210" spans="2:11" ht="9.6" customHeight="1" x14ac:dyDescent="0.45"/>
  </sheetData>
  <sheetProtection sheet="1" objects="1" scenarios="1"/>
  <mergeCells count="357"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  <mergeCell ref="N195:N198"/>
    <mergeCell ref="D196:D197"/>
    <mergeCell ref="H196:I197"/>
    <mergeCell ref="J196:K197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J172:K173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C109:C112"/>
    <mergeCell ref="E109:E112"/>
    <mergeCell ref="F109:F112"/>
    <mergeCell ref="G109:G112"/>
    <mergeCell ref="N109:N112"/>
    <mergeCell ref="D110:D111"/>
    <mergeCell ref="H110:I111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C39:C42"/>
    <mergeCell ref="E39:E42"/>
    <mergeCell ref="F39:F42"/>
    <mergeCell ref="G39:G42"/>
    <mergeCell ref="N39:N42"/>
    <mergeCell ref="D40:D41"/>
    <mergeCell ref="H40:I41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E3:H3"/>
    <mergeCell ref="E5:H5"/>
    <mergeCell ref="J6:K6"/>
    <mergeCell ref="E7:H7"/>
    <mergeCell ref="J8:K8"/>
    <mergeCell ref="E9:H9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34BACCD6-6AC9-4604-9B73-69C9A0F9A6A6}">
          <x14:formula1>
            <xm:f>作成手順!$C$44:$C$98</xm:f>
          </x14:formula1>
          <xm:sqref>E3:H3 E143:H143 E73:H73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作成手順</vt:lpstr>
      <vt:lpstr>派遣計画書 (例)</vt:lpstr>
      <vt:lpstr>入力シート</vt:lpstr>
      <vt:lpstr>派遣計画書 (1)</vt:lpstr>
      <vt:lpstr>派遣計画書 (2)</vt:lpstr>
      <vt:lpstr>派遣計画書 (3)</vt:lpstr>
      <vt:lpstr>派遣計画書 (4)</vt:lpstr>
      <vt:lpstr>'派遣計画書 (1)'!Print_Area</vt:lpstr>
      <vt:lpstr>'派遣計画書 (2)'!Print_Area</vt:lpstr>
      <vt:lpstr>'派遣計画書 (3)'!Print_Area</vt:lpstr>
      <vt:lpstr>'派遣計画書 (4)'!Print_Area</vt:lpstr>
      <vt:lpstr>'派遣計画書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2023-07-03T05:51:45Z</cp:lastPrinted>
  <dcterms:created xsi:type="dcterms:W3CDTF">2023-05-08T05:01:09Z</dcterms:created>
  <dcterms:modified xsi:type="dcterms:W3CDTF">2023-07-10T05:43:34Z</dcterms:modified>
</cp:coreProperties>
</file>